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rives compartilhados\004 - MKT 4blue\Arq Pontuais - Marketing\Planilhas e Ebooks Gratuitos\5.6.1 Planilhas Gratuitas\"/>
    </mc:Choice>
  </mc:AlternateContent>
  <xr:revisionPtr revIDLastSave="0" documentId="13_ncr:1_{3BB921A1-646E-4C58-A2F1-639D7E4822E7}" xr6:coauthVersionLast="47" xr6:coauthVersionMax="47" xr10:uidLastSave="{00000000-0000-0000-0000-000000000000}"/>
  <bookViews>
    <workbookView xWindow="-108" yWindow="-108" windowWidth="23256" windowHeight="13896" xr2:uid="{E9A56691-F06F-AC4E-B7E6-543868B0A1ED}"/>
  </bookViews>
  <sheets>
    <sheet name="Comece aqui" sheetId="8" r:id="rId1"/>
    <sheet name="Div Lucro x Avaliação" sheetId="1" r:id="rId2"/>
    <sheet name="Múltiplo Salário" sheetId="7" r:id="rId3"/>
    <sheet name="Simulação" sheetId="5" state="hidden" r:id="rId4"/>
  </sheets>
  <definedNames>
    <definedName name="_xlnm._FilterDatabase" localSheetId="1" hidden="1">'Div Lucro x Avaliação'!$B$9:$N$162</definedName>
    <definedName name="_xlnm._FilterDatabase" localSheetId="2" hidden="1">'Múltiplo Salário'!$B$11:$K$162</definedName>
    <definedName name="_xlnm._FilterDatabase" localSheetId="3" hidden="1">Simulação!$A$1:$D$18</definedName>
    <definedName name="pontos">Simulação!#REF!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" i="7" l="1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61" i="7"/>
  <c r="K62" i="7"/>
  <c r="K63" i="7"/>
  <c r="K64" i="7"/>
  <c r="K65" i="7"/>
  <c r="K66" i="7"/>
  <c r="K67" i="7"/>
  <c r="K68" i="7"/>
  <c r="K69" i="7"/>
  <c r="K70" i="7"/>
  <c r="K71" i="7"/>
  <c r="K72" i="7"/>
  <c r="K73" i="7"/>
  <c r="K74" i="7"/>
  <c r="K75" i="7"/>
  <c r="K76" i="7"/>
  <c r="K77" i="7"/>
  <c r="K78" i="7"/>
  <c r="K79" i="7"/>
  <c r="K80" i="7"/>
  <c r="K81" i="7"/>
  <c r="K82" i="7"/>
  <c r="K83" i="7"/>
  <c r="K84" i="7"/>
  <c r="K85" i="7"/>
  <c r="K86" i="7"/>
  <c r="K87" i="7"/>
  <c r="K88" i="7"/>
  <c r="K89" i="7"/>
  <c r="K90" i="7"/>
  <c r="K91" i="7"/>
  <c r="K92" i="7"/>
  <c r="K93" i="7"/>
  <c r="K94" i="7"/>
  <c r="K95" i="7"/>
  <c r="K96" i="7"/>
  <c r="K97" i="7"/>
  <c r="K98" i="7"/>
  <c r="K99" i="7"/>
  <c r="K100" i="7"/>
  <c r="K101" i="7"/>
  <c r="K102" i="7"/>
  <c r="K103" i="7"/>
  <c r="K104" i="7"/>
  <c r="K105" i="7"/>
  <c r="K106" i="7"/>
  <c r="K107" i="7"/>
  <c r="K108" i="7"/>
  <c r="K109" i="7"/>
  <c r="K110" i="7"/>
  <c r="K111" i="7"/>
  <c r="K112" i="7"/>
  <c r="K113" i="7"/>
  <c r="K114" i="7"/>
  <c r="K115" i="7"/>
  <c r="K116" i="7"/>
  <c r="K117" i="7"/>
  <c r="K118" i="7"/>
  <c r="K119" i="7"/>
  <c r="K120" i="7"/>
  <c r="K121" i="7"/>
  <c r="K122" i="7"/>
  <c r="K123" i="7"/>
  <c r="K124" i="7"/>
  <c r="K125" i="7"/>
  <c r="K126" i="7"/>
  <c r="K127" i="7"/>
  <c r="K128" i="7"/>
  <c r="K129" i="7"/>
  <c r="K130" i="7"/>
  <c r="K131" i="7"/>
  <c r="K132" i="7"/>
  <c r="K133" i="7"/>
  <c r="K134" i="7"/>
  <c r="K135" i="7"/>
  <c r="K136" i="7"/>
  <c r="K137" i="7"/>
  <c r="K138" i="7"/>
  <c r="K139" i="7"/>
  <c r="K140" i="7"/>
  <c r="K141" i="7"/>
  <c r="K142" i="7"/>
  <c r="K143" i="7"/>
  <c r="K144" i="7"/>
  <c r="K145" i="7"/>
  <c r="K146" i="7"/>
  <c r="K147" i="7"/>
  <c r="K148" i="7"/>
  <c r="K149" i="7"/>
  <c r="K150" i="7"/>
  <c r="K151" i="7"/>
  <c r="K152" i="7"/>
  <c r="K153" i="7"/>
  <c r="K154" i="7"/>
  <c r="K155" i="7"/>
  <c r="K156" i="7"/>
  <c r="K157" i="7"/>
  <c r="K158" i="7"/>
  <c r="K159" i="7"/>
  <c r="K160" i="7"/>
  <c r="K161" i="7"/>
  <c r="K162" i="7"/>
  <c r="K12" i="7"/>
  <c r="Z10" i="7"/>
  <c r="Z9" i="7"/>
  <c r="Z8" i="7"/>
  <c r="Z7" i="7"/>
  <c r="H163" i="7"/>
  <c r="G163" i="7" s="1"/>
  <c r="H162" i="7"/>
  <c r="G162" i="7"/>
  <c r="H161" i="7"/>
  <c r="G161" i="7" s="1"/>
  <c r="H160" i="7"/>
  <c r="G160" i="7" s="1"/>
  <c r="H159" i="7"/>
  <c r="H158" i="7"/>
  <c r="G158" i="7" s="1"/>
  <c r="H157" i="7"/>
  <c r="G157" i="7" s="1"/>
  <c r="H156" i="7"/>
  <c r="G156" i="7" s="1"/>
  <c r="H155" i="7"/>
  <c r="G155" i="7"/>
  <c r="H154" i="7"/>
  <c r="G154" i="7" s="1"/>
  <c r="H153" i="7"/>
  <c r="G153" i="7" s="1"/>
  <c r="H152" i="7"/>
  <c r="G152" i="7" s="1"/>
  <c r="H151" i="7"/>
  <c r="G151" i="7" s="1"/>
  <c r="H150" i="7"/>
  <c r="G150" i="7" s="1"/>
  <c r="H149" i="7"/>
  <c r="H148" i="7"/>
  <c r="G148" i="7"/>
  <c r="H147" i="7"/>
  <c r="G147" i="7" s="1"/>
  <c r="H146" i="7"/>
  <c r="G146" i="7" s="1"/>
  <c r="H145" i="7"/>
  <c r="G145" i="7" s="1"/>
  <c r="H144" i="7"/>
  <c r="G144" i="7" s="1"/>
  <c r="H143" i="7"/>
  <c r="G143" i="7" s="1"/>
  <c r="H142" i="7"/>
  <c r="G142" i="7"/>
  <c r="H141" i="7"/>
  <c r="G141" i="7" s="1"/>
  <c r="H140" i="7"/>
  <c r="G140" i="7" s="1"/>
  <c r="H139" i="7"/>
  <c r="H138" i="7"/>
  <c r="G138" i="7" s="1"/>
  <c r="H137" i="7"/>
  <c r="G137" i="7" s="1"/>
  <c r="H136" i="7"/>
  <c r="G136" i="7" s="1"/>
  <c r="H135" i="7"/>
  <c r="H134" i="7"/>
  <c r="G134" i="7"/>
  <c r="H133" i="7"/>
  <c r="G133" i="7"/>
  <c r="H132" i="7"/>
  <c r="G132" i="7" s="1"/>
  <c r="H131" i="7"/>
  <c r="G131" i="7" s="1"/>
  <c r="H130" i="7"/>
  <c r="G130" i="7"/>
  <c r="H129" i="7"/>
  <c r="G129" i="7" s="1"/>
  <c r="H128" i="7"/>
  <c r="G128" i="7" s="1"/>
  <c r="H127" i="7"/>
  <c r="G127" i="7" s="1"/>
  <c r="H126" i="7"/>
  <c r="G126" i="7" s="1"/>
  <c r="H125" i="7"/>
  <c r="G125" i="7" s="1"/>
  <c r="H124" i="7"/>
  <c r="G124" i="7" s="1"/>
  <c r="H123" i="7"/>
  <c r="G123" i="7" s="1"/>
  <c r="H122" i="7"/>
  <c r="H121" i="7"/>
  <c r="G121" i="7" s="1"/>
  <c r="H120" i="7"/>
  <c r="G120" i="7" s="1"/>
  <c r="H119" i="7"/>
  <c r="H118" i="7"/>
  <c r="H117" i="7"/>
  <c r="G117" i="7" s="1"/>
  <c r="H116" i="7"/>
  <c r="G116" i="7" s="1"/>
  <c r="H115" i="7"/>
  <c r="G115" i="7"/>
  <c r="H114" i="7"/>
  <c r="G114" i="7" s="1"/>
  <c r="H113" i="7"/>
  <c r="G113" i="7"/>
  <c r="H112" i="7"/>
  <c r="G112" i="7"/>
  <c r="H111" i="7"/>
  <c r="G111" i="7" s="1"/>
  <c r="H110" i="7"/>
  <c r="G110" i="7" s="1"/>
  <c r="H109" i="7"/>
  <c r="G109" i="7" s="1"/>
  <c r="H108" i="7"/>
  <c r="G108" i="7" s="1"/>
  <c r="H107" i="7"/>
  <c r="G107" i="7" s="1"/>
  <c r="H106" i="7"/>
  <c r="G106" i="7" s="1"/>
  <c r="H105" i="7"/>
  <c r="G105" i="7"/>
  <c r="H104" i="7"/>
  <c r="G104" i="7" s="1"/>
  <c r="H103" i="7"/>
  <c r="G103" i="7"/>
  <c r="H102" i="7"/>
  <c r="G102" i="7" s="1"/>
  <c r="H101" i="7"/>
  <c r="G101" i="7" s="1"/>
  <c r="H100" i="7"/>
  <c r="G100" i="7" s="1"/>
  <c r="H99" i="7"/>
  <c r="H98" i="7"/>
  <c r="G98" i="7" s="1"/>
  <c r="H97" i="7"/>
  <c r="G97" i="7" s="1"/>
  <c r="H96" i="7"/>
  <c r="G96" i="7" s="1"/>
  <c r="H95" i="7"/>
  <c r="G95" i="7" s="1"/>
  <c r="H94" i="7"/>
  <c r="G94" i="7" s="1"/>
  <c r="H93" i="7"/>
  <c r="G93" i="7" s="1"/>
  <c r="H92" i="7"/>
  <c r="G92" i="7" s="1"/>
  <c r="H91" i="7"/>
  <c r="G91" i="7" s="1"/>
  <c r="H90" i="7"/>
  <c r="G90" i="7" s="1"/>
  <c r="H89" i="7"/>
  <c r="G89" i="7" s="1"/>
  <c r="H88" i="7"/>
  <c r="G88" i="7"/>
  <c r="H87" i="7"/>
  <c r="G87" i="7" s="1"/>
  <c r="H86" i="7"/>
  <c r="G86" i="7"/>
  <c r="H85" i="7"/>
  <c r="G85" i="7" s="1"/>
  <c r="H84" i="7"/>
  <c r="G84" i="7"/>
  <c r="H83" i="7"/>
  <c r="G83" i="7" s="1"/>
  <c r="H82" i="7"/>
  <c r="H81" i="7"/>
  <c r="H80" i="7"/>
  <c r="G80" i="7" s="1"/>
  <c r="H79" i="7"/>
  <c r="H78" i="7"/>
  <c r="G78" i="7" s="1"/>
  <c r="H77" i="7"/>
  <c r="G77" i="7" s="1"/>
  <c r="H76" i="7"/>
  <c r="G76" i="7" s="1"/>
  <c r="H75" i="7"/>
  <c r="G75" i="7" s="1"/>
  <c r="H74" i="7"/>
  <c r="G74" i="7"/>
  <c r="H73" i="7"/>
  <c r="G73" i="7"/>
  <c r="H72" i="7"/>
  <c r="G72" i="7" s="1"/>
  <c r="H71" i="7"/>
  <c r="H70" i="7"/>
  <c r="G70" i="7" s="1"/>
  <c r="H69" i="7"/>
  <c r="G69" i="7"/>
  <c r="H68" i="7"/>
  <c r="G68" i="7" s="1"/>
  <c r="H67" i="7"/>
  <c r="G67" i="7" s="1"/>
  <c r="H66" i="7"/>
  <c r="G66" i="7" s="1"/>
  <c r="H65" i="7"/>
  <c r="G65" i="7" s="1"/>
  <c r="H64" i="7"/>
  <c r="H63" i="7"/>
  <c r="G63" i="7"/>
  <c r="H62" i="7"/>
  <c r="G62" i="7" s="1"/>
  <c r="H61" i="7"/>
  <c r="G61" i="7" s="1"/>
  <c r="H60" i="7"/>
  <c r="G60" i="7" s="1"/>
  <c r="H59" i="7"/>
  <c r="H58" i="7"/>
  <c r="G58" i="7" s="1"/>
  <c r="H57" i="7"/>
  <c r="G57" i="7" s="1"/>
  <c r="H56" i="7"/>
  <c r="G56" i="7" s="1"/>
  <c r="H55" i="7"/>
  <c r="G55" i="7" s="1"/>
  <c r="H54" i="7"/>
  <c r="G54" i="7" s="1"/>
  <c r="H53" i="7"/>
  <c r="G53" i="7" s="1"/>
  <c r="H52" i="7"/>
  <c r="G52" i="7"/>
  <c r="H51" i="7"/>
  <c r="H50" i="7"/>
  <c r="G50" i="7" s="1"/>
  <c r="H49" i="7"/>
  <c r="G49" i="7" s="1"/>
  <c r="H48" i="7"/>
  <c r="G48" i="7" s="1"/>
  <c r="H47" i="7"/>
  <c r="G47" i="7"/>
  <c r="H46" i="7"/>
  <c r="G46" i="7" s="1"/>
  <c r="H45" i="7"/>
  <c r="G45" i="7" s="1"/>
  <c r="H44" i="7"/>
  <c r="G44" i="7" s="1"/>
  <c r="H43" i="7"/>
  <c r="G43" i="7" s="1"/>
  <c r="H42" i="7"/>
  <c r="H41" i="7"/>
  <c r="G41" i="7"/>
  <c r="H40" i="7"/>
  <c r="G40" i="7"/>
  <c r="H39" i="7"/>
  <c r="H38" i="7"/>
  <c r="G38" i="7" s="1"/>
  <c r="H37" i="7"/>
  <c r="G37" i="7" s="1"/>
  <c r="H36" i="7"/>
  <c r="G36" i="7" s="1"/>
  <c r="H35" i="7"/>
  <c r="G35" i="7" s="1"/>
  <c r="H34" i="7"/>
  <c r="G34" i="7" s="1"/>
  <c r="H33" i="7"/>
  <c r="G33" i="7"/>
  <c r="H32" i="7"/>
  <c r="G32" i="7" s="1"/>
  <c r="H31" i="7"/>
  <c r="G31" i="7" s="1"/>
  <c r="H30" i="7"/>
  <c r="G30" i="7" s="1"/>
  <c r="H29" i="7"/>
  <c r="G29" i="7" s="1"/>
  <c r="H28" i="7"/>
  <c r="G28" i="7" s="1"/>
  <c r="H27" i="7"/>
  <c r="G27" i="7" s="1"/>
  <c r="H26" i="7"/>
  <c r="G26" i="7" s="1"/>
  <c r="H25" i="7"/>
  <c r="G25" i="7" s="1"/>
  <c r="H24" i="7"/>
  <c r="G24" i="7" s="1"/>
  <c r="H23" i="7"/>
  <c r="G23" i="7" s="1"/>
  <c r="H22" i="7"/>
  <c r="G22" i="7" s="1"/>
  <c r="H21" i="7"/>
  <c r="G21" i="7" s="1"/>
  <c r="H20" i="7"/>
  <c r="H19" i="7"/>
  <c r="H18" i="7"/>
  <c r="G18" i="7" s="1"/>
  <c r="H17" i="7"/>
  <c r="G17" i="7" s="1"/>
  <c r="H16" i="7"/>
  <c r="G16" i="7" s="1"/>
  <c r="H15" i="7"/>
  <c r="G15" i="7" s="1"/>
  <c r="H14" i="7"/>
  <c r="G14" i="7" s="1"/>
  <c r="H13" i="7"/>
  <c r="G13" i="7" s="1"/>
  <c r="H12" i="7"/>
  <c r="G12" i="7" s="1"/>
  <c r="K5" i="7"/>
  <c r="H17" i="1"/>
  <c r="G17" i="1" s="1"/>
  <c r="H18" i="1"/>
  <c r="H19" i="1"/>
  <c r="G19" i="1" s="1"/>
  <c r="H20" i="1"/>
  <c r="G20" i="1" s="1"/>
  <c r="H21" i="1"/>
  <c r="G21" i="1" s="1"/>
  <c r="H22" i="1"/>
  <c r="G22" i="1" s="1"/>
  <c r="H23" i="1"/>
  <c r="H24" i="1"/>
  <c r="H25" i="1"/>
  <c r="G25" i="1" s="1"/>
  <c r="H26" i="1"/>
  <c r="H27" i="1"/>
  <c r="G27" i="1" s="1"/>
  <c r="H28" i="1"/>
  <c r="H29" i="1"/>
  <c r="H30" i="1"/>
  <c r="G30" i="1" s="1"/>
  <c r="H31" i="1"/>
  <c r="H32" i="1"/>
  <c r="G32" i="1" s="1"/>
  <c r="H33" i="1"/>
  <c r="G33" i="1" s="1"/>
  <c r="H34" i="1"/>
  <c r="G34" i="1" s="1"/>
  <c r="H35" i="1"/>
  <c r="G35" i="1" s="1"/>
  <c r="H36" i="1"/>
  <c r="G36" i="1" s="1"/>
  <c r="H37" i="1"/>
  <c r="H38" i="1"/>
  <c r="G38" i="1" s="1"/>
  <c r="H39" i="1"/>
  <c r="G39" i="1" s="1"/>
  <c r="H40" i="1"/>
  <c r="H41" i="1"/>
  <c r="H42" i="1"/>
  <c r="G42" i="1" s="1"/>
  <c r="H43" i="1"/>
  <c r="G43" i="1" s="1"/>
  <c r="H44" i="1"/>
  <c r="G44" i="1" s="1"/>
  <c r="H45" i="1"/>
  <c r="H46" i="1"/>
  <c r="H47" i="1"/>
  <c r="H48" i="1"/>
  <c r="H49" i="1"/>
  <c r="H50" i="1"/>
  <c r="G50" i="1" s="1"/>
  <c r="H51" i="1"/>
  <c r="G51" i="1" s="1"/>
  <c r="H52" i="1"/>
  <c r="G52" i="1" s="1"/>
  <c r="H53" i="1"/>
  <c r="G53" i="1" s="1"/>
  <c r="H54" i="1"/>
  <c r="G54" i="1" s="1"/>
  <c r="H55" i="1"/>
  <c r="H56" i="1"/>
  <c r="G56" i="1" s="1"/>
  <c r="H57" i="1"/>
  <c r="G57" i="1" s="1"/>
  <c r="H58" i="1"/>
  <c r="F58" i="1" s="1"/>
  <c r="I58" i="1" s="1"/>
  <c r="H59" i="1"/>
  <c r="G59" i="1" s="1"/>
  <c r="H60" i="1"/>
  <c r="G60" i="1" s="1"/>
  <c r="H61" i="1"/>
  <c r="G61" i="1" s="1"/>
  <c r="H62" i="1"/>
  <c r="G62" i="1" s="1"/>
  <c r="H63" i="1"/>
  <c r="H64" i="1"/>
  <c r="G64" i="1" s="1"/>
  <c r="H65" i="1"/>
  <c r="H66" i="1"/>
  <c r="H67" i="1"/>
  <c r="H68" i="1"/>
  <c r="H69" i="1"/>
  <c r="H70" i="1"/>
  <c r="G70" i="1" s="1"/>
  <c r="H71" i="1"/>
  <c r="G71" i="1" s="1"/>
  <c r="H72" i="1"/>
  <c r="G72" i="1" s="1"/>
  <c r="H73" i="1"/>
  <c r="G73" i="1" s="1"/>
  <c r="H74" i="1"/>
  <c r="G74" i="1" s="1"/>
  <c r="H75" i="1"/>
  <c r="G75" i="1" s="1"/>
  <c r="H76" i="1"/>
  <c r="G76" i="1" s="1"/>
  <c r="H77" i="1"/>
  <c r="G77" i="1" s="1"/>
  <c r="H78" i="1"/>
  <c r="G78" i="1" s="1"/>
  <c r="H79" i="1"/>
  <c r="F79" i="1" s="1"/>
  <c r="I79" i="1" s="1"/>
  <c r="H80" i="1"/>
  <c r="G80" i="1" s="1"/>
  <c r="H81" i="1"/>
  <c r="G81" i="1" s="1"/>
  <c r="H82" i="1"/>
  <c r="G82" i="1" s="1"/>
  <c r="H83" i="1"/>
  <c r="G83" i="1" s="1"/>
  <c r="H84" i="1"/>
  <c r="G84" i="1" s="1"/>
  <c r="H85" i="1"/>
  <c r="H86" i="1"/>
  <c r="H87" i="1"/>
  <c r="H88" i="1"/>
  <c r="H89" i="1"/>
  <c r="H90" i="1"/>
  <c r="G90" i="1" s="1"/>
  <c r="H91" i="1"/>
  <c r="G91" i="1" s="1"/>
  <c r="H92" i="1"/>
  <c r="G92" i="1" s="1"/>
  <c r="H93" i="1"/>
  <c r="H94" i="1"/>
  <c r="G94" i="1" s="1"/>
  <c r="H95" i="1"/>
  <c r="H96" i="1"/>
  <c r="G96" i="1" s="1"/>
  <c r="H97" i="1"/>
  <c r="H98" i="1"/>
  <c r="G98" i="1" s="1"/>
  <c r="H99" i="1"/>
  <c r="F99" i="1" s="1"/>
  <c r="I99" i="1" s="1"/>
  <c r="H100" i="1"/>
  <c r="F100" i="1" s="1"/>
  <c r="I100" i="1" s="1"/>
  <c r="H101" i="1"/>
  <c r="G101" i="1" s="1"/>
  <c r="H102" i="1"/>
  <c r="G102" i="1" s="1"/>
  <c r="H103" i="1"/>
  <c r="G103" i="1" s="1"/>
  <c r="H104" i="1"/>
  <c r="G104" i="1" s="1"/>
  <c r="H105" i="1"/>
  <c r="H106" i="1"/>
  <c r="H107" i="1"/>
  <c r="H108" i="1"/>
  <c r="H109" i="1"/>
  <c r="H110" i="1"/>
  <c r="G110" i="1" s="1"/>
  <c r="H111" i="1"/>
  <c r="G111" i="1" s="1"/>
  <c r="H112" i="1"/>
  <c r="G112" i="1" s="1"/>
  <c r="H113" i="1"/>
  <c r="G113" i="1" s="1"/>
  <c r="H114" i="1"/>
  <c r="G114" i="1" s="1"/>
  <c r="H115" i="1"/>
  <c r="G115" i="1" s="1"/>
  <c r="H116" i="1"/>
  <c r="G116" i="1" s="1"/>
  <c r="H117" i="1"/>
  <c r="G117" i="1" s="1"/>
  <c r="H118" i="1"/>
  <c r="G118" i="1" s="1"/>
  <c r="H119" i="1"/>
  <c r="G119" i="1" s="1"/>
  <c r="H120" i="1"/>
  <c r="G120" i="1" s="1"/>
  <c r="H121" i="1"/>
  <c r="F121" i="1" s="1"/>
  <c r="I121" i="1" s="1"/>
  <c r="H122" i="1"/>
  <c r="F122" i="1" s="1"/>
  <c r="I122" i="1" s="1"/>
  <c r="H123" i="1"/>
  <c r="G123" i="1" s="1"/>
  <c r="H124" i="1"/>
  <c r="G124" i="1" s="1"/>
  <c r="H125" i="1"/>
  <c r="H126" i="1"/>
  <c r="H127" i="1"/>
  <c r="H128" i="1"/>
  <c r="H129" i="1"/>
  <c r="G129" i="1" s="1"/>
  <c r="H130" i="1"/>
  <c r="H131" i="1"/>
  <c r="G131" i="1" s="1"/>
  <c r="H132" i="1"/>
  <c r="H133" i="1"/>
  <c r="H134" i="1"/>
  <c r="G134" i="1" s="1"/>
  <c r="H135" i="1"/>
  <c r="H136" i="1"/>
  <c r="G136" i="1" s="1"/>
  <c r="H137" i="1"/>
  <c r="G137" i="1" s="1"/>
  <c r="H138" i="1"/>
  <c r="F138" i="1" s="1"/>
  <c r="I138" i="1" s="1"/>
  <c r="H139" i="1"/>
  <c r="G139" i="1" s="1"/>
  <c r="H140" i="1"/>
  <c r="G140" i="1" s="1"/>
  <c r="H141" i="1"/>
  <c r="H142" i="1"/>
  <c r="G142" i="1" s="1"/>
  <c r="H143" i="1"/>
  <c r="H144" i="1"/>
  <c r="H145" i="1"/>
  <c r="H146" i="1"/>
  <c r="H147" i="1"/>
  <c r="H148" i="1"/>
  <c r="H149" i="1"/>
  <c r="G149" i="1" s="1"/>
  <c r="H150" i="1"/>
  <c r="G150" i="1" s="1"/>
  <c r="H151" i="1"/>
  <c r="G151" i="1" s="1"/>
  <c r="H152" i="1"/>
  <c r="G152" i="1" s="1"/>
  <c r="H153" i="1"/>
  <c r="G153" i="1" s="1"/>
  <c r="H154" i="1"/>
  <c r="G154" i="1" s="1"/>
  <c r="H155" i="1"/>
  <c r="H156" i="1"/>
  <c r="H157" i="1"/>
  <c r="H158" i="1"/>
  <c r="G158" i="1" s="1"/>
  <c r="H159" i="1"/>
  <c r="G159" i="1" s="1"/>
  <c r="H160" i="1"/>
  <c r="H161" i="1"/>
  <c r="G161" i="1" s="1"/>
  <c r="G23" i="1"/>
  <c r="G24" i="1"/>
  <c r="G26" i="1"/>
  <c r="G95" i="1"/>
  <c r="G130" i="1"/>
  <c r="G135" i="1"/>
  <c r="G141" i="1"/>
  <c r="G155" i="1"/>
  <c r="H11" i="1"/>
  <c r="G11" i="1" s="1"/>
  <c r="H12" i="1"/>
  <c r="G12" i="1" s="1"/>
  <c r="H13" i="1"/>
  <c r="G13" i="1" s="1"/>
  <c r="H14" i="1"/>
  <c r="G14" i="1" s="1"/>
  <c r="H15" i="1"/>
  <c r="G15" i="1" s="1"/>
  <c r="H16" i="1"/>
  <c r="G16" i="1" s="1"/>
  <c r="H10" i="1"/>
  <c r="K5" i="1"/>
  <c r="F20" i="1" l="1"/>
  <c r="I20" i="1" s="1"/>
  <c r="F143" i="7"/>
  <c r="E143" i="7" s="1"/>
  <c r="F69" i="7"/>
  <c r="E69" i="7" s="1"/>
  <c r="G122" i="1"/>
  <c r="F157" i="1"/>
  <c r="I157" i="1" s="1"/>
  <c r="F97" i="1"/>
  <c r="I97" i="1" s="1"/>
  <c r="F124" i="1"/>
  <c r="I124" i="1" s="1"/>
  <c r="G100" i="1"/>
  <c r="F155" i="1"/>
  <c r="I155" i="1" s="1"/>
  <c r="F135" i="1"/>
  <c r="I135" i="1" s="1"/>
  <c r="F55" i="1"/>
  <c r="I55" i="1" s="1"/>
  <c r="L55" i="1" s="1"/>
  <c r="F123" i="1"/>
  <c r="I123" i="1" s="1"/>
  <c r="F54" i="1"/>
  <c r="I54" i="1" s="1"/>
  <c r="F53" i="1"/>
  <c r="I53" i="1" s="1"/>
  <c r="L53" i="1" s="1"/>
  <c r="F49" i="1"/>
  <c r="I49" i="1" s="1"/>
  <c r="F27" i="1"/>
  <c r="I27" i="1" s="1"/>
  <c r="L27" i="1" s="1"/>
  <c r="G99" i="1"/>
  <c r="F19" i="1"/>
  <c r="I19" i="1" s="1"/>
  <c r="L19" i="1" s="1"/>
  <c r="G79" i="1"/>
  <c r="F109" i="1"/>
  <c r="I109" i="1" s="1"/>
  <c r="L109" i="1" s="1"/>
  <c r="F89" i="1"/>
  <c r="I89" i="1" s="1"/>
  <c r="L89" i="1" s="1"/>
  <c r="F69" i="1"/>
  <c r="I69" i="1" s="1"/>
  <c r="L69" i="1" s="1"/>
  <c r="F148" i="1"/>
  <c r="I148" i="1" s="1"/>
  <c r="L148" i="1" s="1"/>
  <c r="F108" i="1"/>
  <c r="I108" i="1" s="1"/>
  <c r="F88" i="1"/>
  <c r="I88" i="1" s="1"/>
  <c r="F68" i="1"/>
  <c r="I68" i="1" s="1"/>
  <c r="F147" i="1"/>
  <c r="I147" i="1" s="1"/>
  <c r="F127" i="1"/>
  <c r="I127" i="1" s="1"/>
  <c r="F107" i="1"/>
  <c r="I107" i="1" s="1"/>
  <c r="L107" i="1" s="1"/>
  <c r="F67" i="1"/>
  <c r="I67" i="1" s="1"/>
  <c r="L67" i="1" s="1"/>
  <c r="F132" i="1"/>
  <c r="I132" i="1" s="1"/>
  <c r="L132" i="1" s="1"/>
  <c r="F75" i="1"/>
  <c r="I75" i="1" s="1"/>
  <c r="L75" i="1" s="1"/>
  <c r="F31" i="1"/>
  <c r="I31" i="1" s="1"/>
  <c r="L31" i="1" s="1"/>
  <c r="F74" i="1"/>
  <c r="I74" i="1" s="1"/>
  <c r="L74" i="1" s="1"/>
  <c r="F130" i="1"/>
  <c r="I130" i="1" s="1"/>
  <c r="F73" i="1"/>
  <c r="I73" i="1" s="1"/>
  <c r="L73" i="1" s="1"/>
  <c r="F66" i="1"/>
  <c r="I66" i="1" s="1"/>
  <c r="F26" i="1"/>
  <c r="I26" i="1" s="1"/>
  <c r="L26" i="1" s="1"/>
  <c r="F85" i="1"/>
  <c r="I85" i="1" s="1"/>
  <c r="F144" i="1"/>
  <c r="I144" i="1" s="1"/>
  <c r="L144" i="1" s="1"/>
  <c r="F103" i="1"/>
  <c r="I103" i="1" s="1"/>
  <c r="L103" i="1" s="1"/>
  <c r="F23" i="1"/>
  <c r="I23" i="1" s="1"/>
  <c r="L23" i="1" s="1"/>
  <c r="F146" i="1"/>
  <c r="I146" i="1" s="1"/>
  <c r="F106" i="1"/>
  <c r="I106" i="1" s="1"/>
  <c r="L106" i="1" s="1"/>
  <c r="F105" i="1"/>
  <c r="I105" i="1" s="1"/>
  <c r="F65" i="1"/>
  <c r="I65" i="1" s="1"/>
  <c r="F25" i="1"/>
  <c r="I25" i="1" s="1"/>
  <c r="L25" i="1" s="1"/>
  <c r="F24" i="1"/>
  <c r="I24" i="1" s="1"/>
  <c r="F143" i="1"/>
  <c r="I143" i="1" s="1"/>
  <c r="L143" i="1" s="1"/>
  <c r="F63" i="1"/>
  <c r="I63" i="1" s="1"/>
  <c r="F21" i="1"/>
  <c r="I21" i="1" s="1"/>
  <c r="L21" i="1" s="1"/>
  <c r="K10" i="7"/>
  <c r="F147" i="7"/>
  <c r="E147" i="7" s="1"/>
  <c r="F41" i="7"/>
  <c r="E41" i="7" s="1"/>
  <c r="F92" i="7"/>
  <c r="E92" i="7" s="1"/>
  <c r="F103" i="7"/>
  <c r="E103" i="7" s="1"/>
  <c r="F52" i="7"/>
  <c r="E52" i="7" s="1"/>
  <c r="F43" i="7"/>
  <c r="E43" i="7" s="1"/>
  <c r="F44" i="7"/>
  <c r="E44" i="7" s="1"/>
  <c r="F51" i="7"/>
  <c r="E51" i="7" s="1"/>
  <c r="F145" i="7"/>
  <c r="E145" i="7" s="1"/>
  <c r="F42" i="7"/>
  <c r="E42" i="7" s="1"/>
  <c r="F21" i="7"/>
  <c r="E21" i="7" s="1"/>
  <c r="F34" i="7"/>
  <c r="E34" i="7" s="1"/>
  <c r="F120" i="7"/>
  <c r="E120" i="7" s="1"/>
  <c r="F72" i="7"/>
  <c r="E72" i="7" s="1"/>
  <c r="F126" i="7"/>
  <c r="E126" i="7" s="1"/>
  <c r="F14" i="7"/>
  <c r="E14" i="7" s="1"/>
  <c r="F61" i="7"/>
  <c r="E61" i="7" s="1"/>
  <c r="F112" i="7"/>
  <c r="E112" i="7" s="1"/>
  <c r="F150" i="7"/>
  <c r="E150" i="7" s="1"/>
  <c r="F35" i="7"/>
  <c r="E35" i="7" s="1"/>
  <c r="F84" i="7"/>
  <c r="E84" i="7" s="1"/>
  <c r="F24" i="7"/>
  <c r="E24" i="7" s="1"/>
  <c r="G51" i="7"/>
  <c r="F62" i="7"/>
  <c r="E62" i="7" s="1"/>
  <c r="F85" i="7"/>
  <c r="E85" i="7" s="1"/>
  <c r="F157" i="7"/>
  <c r="E157" i="7" s="1"/>
  <c r="F86" i="7"/>
  <c r="E86" i="7" s="1"/>
  <c r="F115" i="7"/>
  <c r="E115" i="7" s="1"/>
  <c r="F17" i="7"/>
  <c r="E17" i="7" s="1"/>
  <c r="F28" i="7"/>
  <c r="E28" i="7" s="1"/>
  <c r="F37" i="7"/>
  <c r="E37" i="7" s="1"/>
  <c r="F54" i="7"/>
  <c r="E54" i="7" s="1"/>
  <c r="F38" i="7"/>
  <c r="E38" i="7" s="1"/>
  <c r="F55" i="7"/>
  <c r="E55" i="7" s="1"/>
  <c r="F66" i="7"/>
  <c r="E66" i="7" s="1"/>
  <c r="F128" i="7"/>
  <c r="E128" i="7" s="1"/>
  <c r="F140" i="7"/>
  <c r="E140" i="7" s="1"/>
  <c r="F158" i="7"/>
  <c r="E158" i="7" s="1"/>
  <c r="F114" i="7"/>
  <c r="E114" i="7" s="1"/>
  <c r="F45" i="7"/>
  <c r="E45" i="7" s="1"/>
  <c r="F106" i="7"/>
  <c r="E106" i="7" s="1"/>
  <c r="F138" i="7"/>
  <c r="E138" i="7" s="1"/>
  <c r="F97" i="7"/>
  <c r="E97" i="7" s="1"/>
  <c r="F95" i="7"/>
  <c r="E95" i="7" s="1"/>
  <c r="F18" i="7"/>
  <c r="E18" i="7" s="1"/>
  <c r="F160" i="7"/>
  <c r="E160" i="7" s="1"/>
  <c r="F49" i="7"/>
  <c r="E49" i="7" s="1"/>
  <c r="F129" i="7"/>
  <c r="E129" i="7" s="1"/>
  <c r="F78" i="7"/>
  <c r="E78" i="7" s="1"/>
  <c r="F109" i="7"/>
  <c r="E109" i="7" s="1"/>
  <c r="F130" i="7"/>
  <c r="E130" i="7" s="1"/>
  <c r="F89" i="7"/>
  <c r="E89" i="7" s="1"/>
  <c r="F141" i="7"/>
  <c r="E141" i="7" s="1"/>
  <c r="F68" i="7"/>
  <c r="E68" i="7" s="1"/>
  <c r="F152" i="7"/>
  <c r="E152" i="7" s="1"/>
  <c r="F81" i="7"/>
  <c r="E81" i="7" s="1"/>
  <c r="F132" i="7"/>
  <c r="E132" i="7" s="1"/>
  <c r="F82" i="7"/>
  <c r="E82" i="7" s="1"/>
  <c r="F102" i="7"/>
  <c r="E102" i="7" s="1"/>
  <c r="F123" i="7"/>
  <c r="E123" i="7" s="1"/>
  <c r="G42" i="7"/>
  <c r="F91" i="7"/>
  <c r="E91" i="7" s="1"/>
  <c r="G118" i="7"/>
  <c r="F118" i="7"/>
  <c r="E118" i="7" s="1"/>
  <c r="G149" i="7"/>
  <c r="F149" i="7"/>
  <c r="E149" i="7" s="1"/>
  <c r="G79" i="7"/>
  <c r="F79" i="7"/>
  <c r="E79" i="7" s="1"/>
  <c r="G135" i="7"/>
  <c r="F135" i="7"/>
  <c r="E135" i="7" s="1"/>
  <c r="G20" i="7"/>
  <c r="F20" i="7"/>
  <c r="E20" i="7" s="1"/>
  <c r="G71" i="7"/>
  <c r="F71" i="7"/>
  <c r="E71" i="7" s="1"/>
  <c r="F98" i="7"/>
  <c r="E98" i="7" s="1"/>
  <c r="G81" i="7"/>
  <c r="G119" i="7"/>
  <c r="F119" i="7"/>
  <c r="E119" i="7" s="1"/>
  <c r="F122" i="7"/>
  <c r="E122" i="7" s="1"/>
  <c r="G122" i="7"/>
  <c r="F146" i="7"/>
  <c r="E146" i="7" s="1"/>
  <c r="G139" i="7"/>
  <c r="F139" i="7"/>
  <c r="E139" i="7" s="1"/>
  <c r="G64" i="7"/>
  <c r="F64" i="7"/>
  <c r="E64" i="7" s="1"/>
  <c r="F25" i="7"/>
  <c r="E25" i="7" s="1"/>
  <c r="F31" i="7"/>
  <c r="E31" i="7" s="1"/>
  <c r="F48" i="7"/>
  <c r="E48" i="7" s="1"/>
  <c r="F58" i="7"/>
  <c r="E58" i="7" s="1"/>
  <c r="F65" i="7"/>
  <c r="E65" i="7" s="1"/>
  <c r="F75" i="7"/>
  <c r="E75" i="7" s="1"/>
  <c r="G82" i="7"/>
  <c r="G99" i="7"/>
  <c r="F99" i="7"/>
  <c r="E99" i="7" s="1"/>
  <c r="F15" i="7"/>
  <c r="E15" i="7" s="1"/>
  <c r="F100" i="7"/>
  <c r="E100" i="7" s="1"/>
  <c r="F63" i="7"/>
  <c r="E63" i="7" s="1"/>
  <c r="F90" i="7"/>
  <c r="E90" i="7" s="1"/>
  <c r="F107" i="7"/>
  <c r="E107" i="7" s="1"/>
  <c r="F134" i="7"/>
  <c r="E134" i="7" s="1"/>
  <c r="F26" i="7"/>
  <c r="E26" i="7" s="1"/>
  <c r="F80" i="7"/>
  <c r="E80" i="7" s="1"/>
  <c r="F124" i="7"/>
  <c r="E124" i="7" s="1"/>
  <c r="F131" i="7"/>
  <c r="E131" i="7" s="1"/>
  <c r="F32" i="7"/>
  <c r="E32" i="7" s="1"/>
  <c r="F83" i="7"/>
  <c r="E83" i="7" s="1"/>
  <c r="F110" i="7"/>
  <c r="E110" i="7" s="1"/>
  <c r="F161" i="7"/>
  <c r="E161" i="7" s="1"/>
  <c r="F46" i="7"/>
  <c r="E46" i="7" s="1"/>
  <c r="F144" i="7"/>
  <c r="E144" i="7" s="1"/>
  <c r="F151" i="7"/>
  <c r="E151" i="7" s="1"/>
  <c r="F12" i="7"/>
  <c r="E12" i="7" s="1"/>
  <c r="G39" i="7"/>
  <c r="F39" i="7"/>
  <c r="E39" i="7" s="1"/>
  <c r="F117" i="7"/>
  <c r="E117" i="7" s="1"/>
  <c r="F148" i="7"/>
  <c r="E148" i="7" s="1"/>
  <c r="G19" i="7"/>
  <c r="F19" i="7"/>
  <c r="E19" i="7" s="1"/>
  <c r="F70" i="7"/>
  <c r="E70" i="7" s="1"/>
  <c r="F87" i="7"/>
  <c r="E87" i="7" s="1"/>
  <c r="F162" i="7"/>
  <c r="E162" i="7" s="1"/>
  <c r="F137" i="7"/>
  <c r="E137" i="7" s="1"/>
  <c r="F22" i="7"/>
  <c r="E22" i="7" s="1"/>
  <c r="F50" i="7"/>
  <c r="E50" i="7" s="1"/>
  <c r="F67" i="7"/>
  <c r="E67" i="7" s="1"/>
  <c r="F77" i="7"/>
  <c r="E77" i="7" s="1"/>
  <c r="F94" i="7"/>
  <c r="E94" i="7" s="1"/>
  <c r="F108" i="7"/>
  <c r="E108" i="7" s="1"/>
  <c r="F121" i="7"/>
  <c r="E121" i="7" s="1"/>
  <c r="F125" i="7"/>
  <c r="E125" i="7" s="1"/>
  <c r="F40" i="7"/>
  <c r="E40" i="7" s="1"/>
  <c r="F155" i="7"/>
  <c r="E155" i="7" s="1"/>
  <c r="G59" i="7"/>
  <c r="F59" i="7"/>
  <c r="E59" i="7" s="1"/>
  <c r="F29" i="7"/>
  <c r="E29" i="7" s="1"/>
  <c r="F111" i="7"/>
  <c r="E111" i="7" s="1"/>
  <c r="F30" i="7"/>
  <c r="E30" i="7" s="1"/>
  <c r="F74" i="7"/>
  <c r="E74" i="7" s="1"/>
  <c r="F105" i="7"/>
  <c r="E105" i="7" s="1"/>
  <c r="G159" i="7"/>
  <c r="F159" i="7"/>
  <c r="E159" i="7" s="1"/>
  <c r="F142" i="7"/>
  <c r="E142" i="7" s="1"/>
  <c r="F156" i="7"/>
  <c r="E156" i="7" s="1"/>
  <c r="F136" i="7"/>
  <c r="E136" i="7" s="1"/>
  <c r="F116" i="7"/>
  <c r="E116" i="7" s="1"/>
  <c r="F96" i="7"/>
  <c r="E96" i="7" s="1"/>
  <c r="F76" i="7"/>
  <c r="E76" i="7" s="1"/>
  <c r="F56" i="7"/>
  <c r="E56" i="7" s="1"/>
  <c r="F73" i="7"/>
  <c r="E73" i="7" s="1"/>
  <c r="F53" i="7"/>
  <c r="E53" i="7" s="1"/>
  <c r="F36" i="7"/>
  <c r="E36" i="7" s="1"/>
  <c r="F16" i="7"/>
  <c r="E16" i="7" s="1"/>
  <c r="F153" i="7"/>
  <c r="E153" i="7" s="1"/>
  <c r="F133" i="7"/>
  <c r="E133" i="7" s="1"/>
  <c r="F113" i="7"/>
  <c r="E113" i="7" s="1"/>
  <c r="F93" i="7"/>
  <c r="E93" i="7" s="1"/>
  <c r="F33" i="7"/>
  <c r="E33" i="7" s="1"/>
  <c r="F13" i="7"/>
  <c r="E13" i="7" s="1"/>
  <c r="F127" i="7"/>
  <c r="E127" i="7" s="1"/>
  <c r="F154" i="7"/>
  <c r="E154" i="7" s="1"/>
  <c r="F60" i="7"/>
  <c r="E60" i="7" s="1"/>
  <c r="F104" i="7"/>
  <c r="E104" i="7" s="1"/>
  <c r="F23" i="7"/>
  <c r="E23" i="7" s="1"/>
  <c r="F47" i="7"/>
  <c r="E47" i="7" s="1"/>
  <c r="F57" i="7"/>
  <c r="E57" i="7" s="1"/>
  <c r="F88" i="7"/>
  <c r="E88" i="7" s="1"/>
  <c r="F101" i="7"/>
  <c r="E101" i="7" s="1"/>
  <c r="F163" i="7"/>
  <c r="F27" i="7"/>
  <c r="E27" i="7" s="1"/>
  <c r="G31" i="1"/>
  <c r="F150" i="1"/>
  <c r="I150" i="1" s="1"/>
  <c r="F52" i="1"/>
  <c r="I52" i="1" s="1"/>
  <c r="G148" i="1"/>
  <c r="G147" i="1"/>
  <c r="F102" i="1"/>
  <c r="I102" i="1" s="1"/>
  <c r="L102" i="1" s="1"/>
  <c r="F22" i="1"/>
  <c r="I22" i="1" s="1"/>
  <c r="L22" i="1" s="1"/>
  <c r="G146" i="1"/>
  <c r="F101" i="1"/>
  <c r="I101" i="1" s="1"/>
  <c r="L101" i="1" s="1"/>
  <c r="F131" i="1"/>
  <c r="I131" i="1" s="1"/>
  <c r="L131" i="1" s="1"/>
  <c r="F50" i="1"/>
  <c r="I50" i="1" s="1"/>
  <c r="L50" i="1" s="1"/>
  <c r="F37" i="1"/>
  <c r="I37" i="1" s="1"/>
  <c r="F151" i="1"/>
  <c r="I151" i="1" s="1"/>
  <c r="L151" i="1" s="1"/>
  <c r="G144" i="1"/>
  <c r="F98" i="1"/>
  <c r="I98" i="1" s="1"/>
  <c r="L98" i="1" s="1"/>
  <c r="G63" i="1"/>
  <c r="F156" i="1"/>
  <c r="I156" i="1" s="1"/>
  <c r="L156" i="1" s="1"/>
  <c r="F152" i="1"/>
  <c r="I152" i="1" s="1"/>
  <c r="L152" i="1" s="1"/>
  <c r="F51" i="1"/>
  <c r="I51" i="1" s="1"/>
  <c r="L51" i="1" s="1"/>
  <c r="G132" i="1"/>
  <c r="G55" i="1"/>
  <c r="F154" i="1"/>
  <c r="I154" i="1" s="1"/>
  <c r="F77" i="1"/>
  <c r="I77" i="1" s="1"/>
  <c r="G143" i="1"/>
  <c r="F78" i="1"/>
  <c r="I78" i="1" s="1"/>
  <c r="L78" i="1" s="1"/>
  <c r="F80" i="1"/>
  <c r="I80" i="1" s="1"/>
  <c r="F133" i="1"/>
  <c r="I133" i="1" s="1"/>
  <c r="F153" i="1"/>
  <c r="I153" i="1" s="1"/>
  <c r="L153" i="1" s="1"/>
  <c r="F76" i="1"/>
  <c r="I76" i="1" s="1"/>
  <c r="L76" i="1" s="1"/>
  <c r="G86" i="1"/>
  <c r="F86" i="1"/>
  <c r="I86" i="1" s="1"/>
  <c r="L86" i="1" s="1"/>
  <c r="G46" i="1"/>
  <c r="F46" i="1"/>
  <c r="I46" i="1" s="1"/>
  <c r="L46" i="1" s="1"/>
  <c r="F45" i="1"/>
  <c r="I45" i="1" s="1"/>
  <c r="L45" i="1" s="1"/>
  <c r="G45" i="1"/>
  <c r="F44" i="1"/>
  <c r="I44" i="1" s="1"/>
  <c r="L44" i="1" s="1"/>
  <c r="F149" i="1"/>
  <c r="I149" i="1" s="1"/>
  <c r="L149" i="1" s="1"/>
  <c r="F16" i="1"/>
  <c r="I16" i="1" s="1"/>
  <c r="L16" i="1" s="1"/>
  <c r="F120" i="1"/>
  <c r="I120" i="1" s="1"/>
  <c r="L120" i="1" s="1"/>
  <c r="F96" i="1"/>
  <c r="I96" i="1" s="1"/>
  <c r="L96" i="1" s="1"/>
  <c r="F72" i="1"/>
  <c r="I72" i="1" s="1"/>
  <c r="L72" i="1" s="1"/>
  <c r="F42" i="1"/>
  <c r="I42" i="1" s="1"/>
  <c r="F15" i="1"/>
  <c r="I15" i="1" s="1"/>
  <c r="L15" i="1" s="1"/>
  <c r="G58" i="1"/>
  <c r="F119" i="1"/>
  <c r="I119" i="1" s="1"/>
  <c r="F95" i="1"/>
  <c r="I95" i="1" s="1"/>
  <c r="L95" i="1" s="1"/>
  <c r="F71" i="1"/>
  <c r="I71" i="1" s="1"/>
  <c r="F41" i="1"/>
  <c r="I41" i="1" s="1"/>
  <c r="F14" i="1"/>
  <c r="I14" i="1" s="1"/>
  <c r="L14" i="1" s="1"/>
  <c r="G138" i="1"/>
  <c r="F142" i="1"/>
  <c r="I142" i="1" s="1"/>
  <c r="L142" i="1" s="1"/>
  <c r="F118" i="1"/>
  <c r="I118" i="1" s="1"/>
  <c r="L118" i="1" s="1"/>
  <c r="F94" i="1"/>
  <c r="I94" i="1" s="1"/>
  <c r="L94" i="1" s="1"/>
  <c r="F70" i="1"/>
  <c r="I70" i="1" s="1"/>
  <c r="F40" i="1"/>
  <c r="I40" i="1" s="1"/>
  <c r="L40" i="1" s="1"/>
  <c r="F13" i="1"/>
  <c r="I13" i="1" s="1"/>
  <c r="L13" i="1" s="1"/>
  <c r="G128" i="1"/>
  <c r="F128" i="1"/>
  <c r="I128" i="1" s="1"/>
  <c r="L128" i="1" s="1"/>
  <c r="G48" i="1"/>
  <c r="F48" i="1"/>
  <c r="I48" i="1" s="1"/>
  <c r="L48" i="1" s="1"/>
  <c r="G108" i="1"/>
  <c r="F129" i="1"/>
  <c r="I129" i="1" s="1"/>
  <c r="G67" i="1"/>
  <c r="G126" i="1"/>
  <c r="F126" i="1"/>
  <c r="I126" i="1" s="1"/>
  <c r="L126" i="1" s="1"/>
  <c r="G106" i="1"/>
  <c r="G145" i="1"/>
  <c r="F145" i="1"/>
  <c r="I145" i="1" s="1"/>
  <c r="L145" i="1" s="1"/>
  <c r="F43" i="1"/>
  <c r="I43" i="1" s="1"/>
  <c r="L43" i="1" s="1"/>
  <c r="F141" i="1"/>
  <c r="I141" i="1" s="1"/>
  <c r="L141" i="1" s="1"/>
  <c r="F93" i="1"/>
  <c r="I93" i="1" s="1"/>
  <c r="F39" i="1"/>
  <c r="I39" i="1" s="1"/>
  <c r="L39" i="1" s="1"/>
  <c r="F140" i="1"/>
  <c r="I140" i="1" s="1"/>
  <c r="L140" i="1" s="1"/>
  <c r="F92" i="1"/>
  <c r="I92" i="1" s="1"/>
  <c r="L92" i="1" s="1"/>
  <c r="F38" i="1"/>
  <c r="I38" i="1" s="1"/>
  <c r="L38" i="1" s="1"/>
  <c r="F139" i="1"/>
  <c r="I139" i="1" s="1"/>
  <c r="L139" i="1" s="1"/>
  <c r="F91" i="1"/>
  <c r="I91" i="1" s="1"/>
  <c r="L91" i="1" s="1"/>
  <c r="F114" i="1"/>
  <c r="I114" i="1" s="1"/>
  <c r="L114" i="1" s="1"/>
  <c r="F61" i="1"/>
  <c r="I61" i="1" s="1"/>
  <c r="L61" i="1" s="1"/>
  <c r="F36" i="1"/>
  <c r="I36" i="1" s="1"/>
  <c r="L36" i="1" s="1"/>
  <c r="G127" i="1"/>
  <c r="F161" i="1"/>
  <c r="F113" i="1"/>
  <c r="I113" i="1" s="1"/>
  <c r="L113" i="1" s="1"/>
  <c r="F60" i="1"/>
  <c r="I60" i="1" s="1"/>
  <c r="L60" i="1" s="1"/>
  <c r="F112" i="1"/>
  <c r="I112" i="1" s="1"/>
  <c r="G29" i="1"/>
  <c r="F29" i="1"/>
  <c r="I29" i="1" s="1"/>
  <c r="L29" i="1" s="1"/>
  <c r="G69" i="1"/>
  <c r="G68" i="1"/>
  <c r="F87" i="1"/>
  <c r="I87" i="1" s="1"/>
  <c r="L87" i="1" s="1"/>
  <c r="G87" i="1"/>
  <c r="G47" i="1"/>
  <c r="F47" i="1"/>
  <c r="I47" i="1" s="1"/>
  <c r="L47" i="1" s="1"/>
  <c r="G107" i="1"/>
  <c r="G66" i="1"/>
  <c r="G125" i="1"/>
  <c r="F125" i="1"/>
  <c r="I125" i="1" s="1"/>
  <c r="L125" i="1" s="1"/>
  <c r="F117" i="1"/>
  <c r="I117" i="1" s="1"/>
  <c r="L117" i="1" s="1"/>
  <c r="F64" i="1"/>
  <c r="I64" i="1" s="1"/>
  <c r="L64" i="1" s="1"/>
  <c r="F12" i="1"/>
  <c r="I12" i="1" s="1"/>
  <c r="L12" i="1" s="1"/>
  <c r="F18" i="1"/>
  <c r="I18" i="1" s="1"/>
  <c r="L18" i="1" s="1"/>
  <c r="F116" i="1"/>
  <c r="I116" i="1" s="1"/>
  <c r="F11" i="1"/>
  <c r="I11" i="1" s="1"/>
  <c r="L11" i="1" s="1"/>
  <c r="F115" i="1"/>
  <c r="I115" i="1" s="1"/>
  <c r="F62" i="1"/>
  <c r="I62" i="1" s="1"/>
  <c r="G89" i="1"/>
  <c r="F90" i="1"/>
  <c r="I90" i="1" s="1"/>
  <c r="L90" i="1" s="1"/>
  <c r="G88" i="1"/>
  <c r="F137" i="1"/>
  <c r="I137" i="1" s="1"/>
  <c r="L137" i="1" s="1"/>
  <c r="F35" i="1"/>
  <c r="I35" i="1" s="1"/>
  <c r="L35" i="1" s="1"/>
  <c r="F160" i="1"/>
  <c r="I160" i="1" s="1"/>
  <c r="F136" i="1"/>
  <c r="I136" i="1" s="1"/>
  <c r="L136" i="1" s="1"/>
  <c r="F84" i="1"/>
  <c r="I84" i="1" s="1"/>
  <c r="L84" i="1" s="1"/>
  <c r="F59" i="1"/>
  <c r="I59" i="1" s="1"/>
  <c r="L59" i="1" s="1"/>
  <c r="F34" i="1"/>
  <c r="I34" i="1" s="1"/>
  <c r="L34" i="1" s="1"/>
  <c r="F159" i="1"/>
  <c r="I159" i="1" s="1"/>
  <c r="L159" i="1" s="1"/>
  <c r="F111" i="1"/>
  <c r="I111" i="1" s="1"/>
  <c r="L111" i="1" s="1"/>
  <c r="F83" i="1"/>
  <c r="I83" i="1" s="1"/>
  <c r="L83" i="1" s="1"/>
  <c r="F33" i="1"/>
  <c r="I33" i="1" s="1"/>
  <c r="L33" i="1" s="1"/>
  <c r="F158" i="1"/>
  <c r="I158" i="1" s="1"/>
  <c r="L158" i="1" s="1"/>
  <c r="F134" i="1"/>
  <c r="I134" i="1" s="1"/>
  <c r="L134" i="1" s="1"/>
  <c r="F110" i="1"/>
  <c r="I110" i="1" s="1"/>
  <c r="L110" i="1" s="1"/>
  <c r="F82" i="1"/>
  <c r="I82" i="1" s="1"/>
  <c r="L82" i="1" s="1"/>
  <c r="F57" i="1"/>
  <c r="I57" i="1" s="1"/>
  <c r="F32" i="1"/>
  <c r="I32" i="1" s="1"/>
  <c r="F81" i="1"/>
  <c r="I81" i="1" s="1"/>
  <c r="F56" i="1"/>
  <c r="I56" i="1" s="1"/>
  <c r="L56" i="1" s="1"/>
  <c r="G156" i="1"/>
  <c r="G28" i="1"/>
  <c r="F28" i="1" s="1"/>
  <c r="I28" i="1" s="1"/>
  <c r="L28" i="1" s="1"/>
  <c r="F104" i="1"/>
  <c r="I104" i="1" s="1"/>
  <c r="L104" i="1" s="1"/>
  <c r="F30" i="1"/>
  <c r="I30" i="1" s="1"/>
  <c r="L30" i="1" s="1"/>
  <c r="G18" i="1"/>
  <c r="F17" i="1"/>
  <c r="I17" i="1" s="1"/>
  <c r="L17" i="1" s="1"/>
  <c r="L116" i="1"/>
  <c r="L108" i="1"/>
  <c r="L100" i="1"/>
  <c r="L68" i="1"/>
  <c r="L52" i="1"/>
  <c r="L20" i="1"/>
  <c r="L147" i="1"/>
  <c r="L123" i="1"/>
  <c r="L115" i="1"/>
  <c r="L99" i="1"/>
  <c r="G157" i="1"/>
  <c r="L157" i="1" s="1"/>
  <c r="L154" i="1"/>
  <c r="L146" i="1"/>
  <c r="L138" i="1"/>
  <c r="L130" i="1"/>
  <c r="L122" i="1"/>
  <c r="L66" i="1"/>
  <c r="L58" i="1"/>
  <c r="L42" i="1"/>
  <c r="L77" i="1"/>
  <c r="G109" i="1"/>
  <c r="G37" i="1"/>
  <c r="G133" i="1"/>
  <c r="G85" i="1"/>
  <c r="L88" i="1"/>
  <c r="L80" i="1"/>
  <c r="G93" i="1"/>
  <c r="L135" i="1"/>
  <c r="L127" i="1"/>
  <c r="L119" i="1"/>
  <c r="L79" i="1"/>
  <c r="L71" i="1"/>
  <c r="L63" i="1"/>
  <c r="L57" i="1"/>
  <c r="L112" i="1"/>
  <c r="L32" i="1"/>
  <c r="G10" i="1"/>
  <c r="G160" i="1"/>
  <c r="G105" i="1"/>
  <c r="L105" i="1" s="1"/>
  <c r="G41" i="1"/>
  <c r="L129" i="1"/>
  <c r="L81" i="1"/>
  <c r="G97" i="1"/>
  <c r="L97" i="1" s="1"/>
  <c r="G49" i="1"/>
  <c r="G40" i="1"/>
  <c r="L150" i="1"/>
  <c r="L70" i="1"/>
  <c r="L62" i="1"/>
  <c r="L54" i="1"/>
  <c r="G121" i="1"/>
  <c r="L121" i="1" s="1"/>
  <c r="G65" i="1"/>
  <c r="L124" i="1"/>
  <c r="L155" i="1"/>
  <c r="L24" i="1"/>
  <c r="L49" i="1" l="1"/>
  <c r="L85" i="1"/>
  <c r="L65" i="1"/>
  <c r="L160" i="1"/>
  <c r="L93" i="1"/>
  <c r="L133" i="1"/>
  <c r="L37" i="1"/>
  <c r="L41" i="1"/>
  <c r="F10" i="1"/>
  <c r="I10" i="1" s="1"/>
  <c r="L10" i="1" s="1"/>
  <c r="L162" i="1" l="1"/>
  <c r="M8" i="1" s="1"/>
  <c r="M48" i="1" s="1"/>
  <c r="N48" i="1" s="1"/>
  <c r="M158" i="1" l="1"/>
  <c r="N158" i="1" s="1"/>
  <c r="M120" i="1"/>
  <c r="N120" i="1" s="1"/>
  <c r="M35" i="1"/>
  <c r="N35" i="1" s="1"/>
  <c r="M34" i="1"/>
  <c r="N34" i="1" s="1"/>
  <c r="M77" i="1"/>
  <c r="N77" i="1" s="1"/>
  <c r="M58" i="1"/>
  <c r="N58" i="1" s="1"/>
  <c r="M95" i="1"/>
  <c r="N95" i="1" s="1"/>
  <c r="M54" i="1"/>
  <c r="N54" i="1" s="1"/>
  <c r="M143" i="1"/>
  <c r="N143" i="1" s="1"/>
  <c r="M129" i="1"/>
  <c r="N129" i="1" s="1"/>
  <c r="M22" i="1"/>
  <c r="N22" i="1" s="1"/>
  <c r="M123" i="1"/>
  <c r="N123" i="1" s="1"/>
  <c r="M55" i="1"/>
  <c r="N55" i="1" s="1"/>
  <c r="M94" i="1"/>
  <c r="N94" i="1" s="1"/>
  <c r="M41" i="1"/>
  <c r="N41" i="1" s="1"/>
  <c r="M101" i="1"/>
  <c r="N101" i="1" s="1"/>
  <c r="M135" i="1"/>
  <c r="N135" i="1" s="1"/>
  <c r="M15" i="1"/>
  <c r="N15" i="1" s="1"/>
  <c r="M31" i="1"/>
  <c r="N31" i="1" s="1"/>
  <c r="M17" i="1"/>
  <c r="N17" i="1" s="1"/>
  <c r="M99" i="1"/>
  <c r="N99" i="1" s="1"/>
  <c r="M89" i="1"/>
  <c r="N89" i="1" s="1"/>
  <c r="M78" i="1"/>
  <c r="N78" i="1" s="1"/>
  <c r="M104" i="1"/>
  <c r="N104" i="1" s="1"/>
  <c r="M138" i="1"/>
  <c r="N138" i="1" s="1"/>
  <c r="M25" i="1"/>
  <c r="N25" i="1" s="1"/>
  <c r="M39" i="1"/>
  <c r="N39" i="1" s="1"/>
  <c r="M152" i="1"/>
  <c r="N152" i="1" s="1"/>
  <c r="M96" i="1"/>
  <c r="N96" i="1" s="1"/>
  <c r="M71" i="1"/>
  <c r="N71" i="1" s="1"/>
  <c r="M109" i="1"/>
  <c r="N109" i="1" s="1"/>
  <c r="M52" i="1"/>
  <c r="N52" i="1" s="1"/>
  <c r="M142" i="1"/>
  <c r="N142" i="1" s="1"/>
  <c r="M149" i="1"/>
  <c r="N149" i="1" s="1"/>
  <c r="M150" i="1"/>
  <c r="N150" i="1" s="1"/>
  <c r="M18" i="1"/>
  <c r="N18" i="1" s="1"/>
  <c r="M68" i="1"/>
  <c r="N68" i="1" s="1"/>
  <c r="M106" i="1"/>
  <c r="N106" i="1" s="1"/>
  <c r="M45" i="1"/>
  <c r="N45" i="1" s="1"/>
  <c r="M59" i="1"/>
  <c r="N59" i="1" s="1"/>
  <c r="M140" i="1"/>
  <c r="N140" i="1" s="1"/>
  <c r="M157" i="1"/>
  <c r="N157" i="1" s="1"/>
  <c r="M159" i="1"/>
  <c r="N159" i="1" s="1"/>
  <c r="M66" i="1"/>
  <c r="N66" i="1" s="1"/>
  <c r="M43" i="1"/>
  <c r="N43" i="1" s="1"/>
  <c r="M76" i="1"/>
  <c r="N76" i="1" s="1"/>
  <c r="M70" i="1"/>
  <c r="N70" i="1" s="1"/>
  <c r="M134" i="1"/>
  <c r="N134" i="1" s="1"/>
  <c r="M10" i="1"/>
  <c r="N10" i="1" s="1"/>
  <c r="M23" i="1"/>
  <c r="N23" i="1" s="1"/>
  <c r="M12" i="1"/>
  <c r="N12" i="1" s="1"/>
  <c r="M118" i="1"/>
  <c r="N118" i="1" s="1"/>
  <c r="M119" i="1"/>
  <c r="N119" i="1" s="1"/>
  <c r="M67" i="1"/>
  <c r="N67" i="1" s="1"/>
  <c r="M90" i="1"/>
  <c r="N90" i="1" s="1"/>
  <c r="M146" i="1"/>
  <c r="N146" i="1" s="1"/>
  <c r="M19" i="1"/>
  <c r="N19" i="1" s="1"/>
  <c r="M32" i="1"/>
  <c r="N32" i="1" s="1"/>
  <c r="M11" i="1"/>
  <c r="N11" i="1" s="1"/>
  <c r="M97" i="1"/>
  <c r="N97" i="1" s="1"/>
  <c r="M63" i="1"/>
  <c r="N63" i="1" s="1"/>
  <c r="M86" i="1"/>
  <c r="N86" i="1" s="1"/>
  <c r="M72" i="1"/>
  <c r="N72" i="1" s="1"/>
  <c r="M139" i="1"/>
  <c r="N139" i="1" s="1"/>
  <c r="M28" i="1"/>
  <c r="N28" i="1" s="1"/>
  <c r="M40" i="1"/>
  <c r="N40" i="1" s="1"/>
  <c r="M14" i="1"/>
  <c r="N14" i="1" s="1"/>
  <c r="M53" i="1"/>
  <c r="N53" i="1" s="1"/>
  <c r="M61" i="1"/>
  <c r="N61" i="1" s="1"/>
  <c r="M98" i="1"/>
  <c r="N98" i="1" s="1"/>
  <c r="M136" i="1"/>
  <c r="N136" i="1" s="1"/>
  <c r="M36" i="1"/>
  <c r="N36" i="1" s="1"/>
  <c r="M13" i="1"/>
  <c r="N13" i="1" s="1"/>
  <c r="M84" i="1"/>
  <c r="N84" i="1" s="1"/>
  <c r="M155" i="1"/>
  <c r="N155" i="1" s="1"/>
  <c r="M87" i="1"/>
  <c r="N87" i="1" s="1"/>
  <c r="M141" i="1"/>
  <c r="N141" i="1" s="1"/>
  <c r="M24" i="1"/>
  <c r="N24" i="1" s="1"/>
  <c r="M93" i="1"/>
  <c r="N93" i="1" s="1"/>
  <c r="M108" i="1"/>
  <c r="N108" i="1" s="1"/>
  <c r="M33" i="1"/>
  <c r="N33" i="1" s="1"/>
  <c r="M80" i="1"/>
  <c r="N80" i="1" s="1"/>
  <c r="M37" i="1"/>
  <c r="N37" i="1" s="1"/>
  <c r="M51" i="1"/>
  <c r="N51" i="1" s="1"/>
  <c r="M133" i="1"/>
  <c r="N133" i="1" s="1"/>
  <c r="M69" i="1"/>
  <c r="N69" i="1" s="1"/>
  <c r="M112" i="1"/>
  <c r="N112" i="1" s="1"/>
  <c r="M113" i="1"/>
  <c r="N113" i="1" s="1"/>
  <c r="M100" i="1"/>
  <c r="N100" i="1" s="1"/>
  <c r="M153" i="1"/>
  <c r="N153" i="1" s="1"/>
  <c r="M60" i="1"/>
  <c r="N60" i="1" s="1"/>
  <c r="M151" i="1"/>
  <c r="N151" i="1" s="1"/>
  <c r="M42" i="1"/>
  <c r="N42" i="1" s="1"/>
  <c r="M144" i="1"/>
  <c r="N144" i="1" s="1"/>
  <c r="M73" i="1"/>
  <c r="N73" i="1" s="1"/>
  <c r="M115" i="1"/>
  <c r="N115" i="1" s="1"/>
  <c r="M107" i="1"/>
  <c r="N107" i="1" s="1"/>
  <c r="M148" i="1"/>
  <c r="N148" i="1" s="1"/>
  <c r="M64" i="1"/>
  <c r="N64" i="1" s="1"/>
  <c r="M103" i="1"/>
  <c r="N103" i="1" s="1"/>
  <c r="M121" i="1"/>
  <c r="N121" i="1" s="1"/>
  <c r="M62" i="1"/>
  <c r="N62" i="1" s="1"/>
  <c r="M49" i="1"/>
  <c r="N49" i="1" s="1"/>
  <c r="M27" i="1"/>
  <c r="N27" i="1" s="1"/>
  <c r="M82" i="1"/>
  <c r="N82" i="1" s="1"/>
  <c r="M127" i="1"/>
  <c r="N127" i="1" s="1"/>
  <c r="M154" i="1"/>
  <c r="N154" i="1" s="1"/>
  <c r="M110" i="1"/>
  <c r="N110" i="1" s="1"/>
  <c r="M132" i="1"/>
  <c r="N132" i="1" s="1"/>
  <c r="M75" i="1"/>
  <c r="N75" i="1" s="1"/>
  <c r="M117" i="1"/>
  <c r="N117" i="1" s="1"/>
  <c r="M88" i="1"/>
  <c r="N88" i="1" s="1"/>
  <c r="M57" i="1"/>
  <c r="N57" i="1" s="1"/>
  <c r="M147" i="1"/>
  <c r="N147" i="1" s="1"/>
  <c r="M124" i="1"/>
  <c r="N124" i="1" s="1"/>
  <c r="M160" i="1"/>
  <c r="N160" i="1" s="1"/>
  <c r="M83" i="1"/>
  <c r="N83" i="1" s="1"/>
  <c r="M46" i="1"/>
  <c r="N46" i="1" s="1"/>
  <c r="M16" i="1"/>
  <c r="N16" i="1" s="1"/>
  <c r="M65" i="1"/>
  <c r="N65" i="1" s="1"/>
  <c r="M20" i="1"/>
  <c r="N20" i="1" s="1"/>
  <c r="M114" i="1"/>
  <c r="N114" i="1" s="1"/>
  <c r="M29" i="1"/>
  <c r="N29" i="1" s="1"/>
  <c r="M50" i="1"/>
  <c r="N50" i="1" s="1"/>
  <c r="M126" i="1"/>
  <c r="N126" i="1" s="1"/>
  <c r="M111" i="1"/>
  <c r="N111" i="1" s="1"/>
  <c r="M125" i="1"/>
  <c r="N125" i="1" s="1"/>
  <c r="M81" i="1"/>
  <c r="N81" i="1" s="1"/>
  <c r="M156" i="1"/>
  <c r="N156" i="1" s="1"/>
  <c r="M102" i="1"/>
  <c r="N102" i="1" s="1"/>
  <c r="M21" i="1"/>
  <c r="N21" i="1" s="1"/>
  <c r="M38" i="1"/>
  <c r="N38" i="1" s="1"/>
  <c r="M30" i="1"/>
  <c r="N30" i="1" s="1"/>
  <c r="M128" i="1"/>
  <c r="N128" i="1" s="1"/>
  <c r="M130" i="1"/>
  <c r="N130" i="1" s="1"/>
  <c r="M131" i="1"/>
  <c r="N131" i="1" s="1"/>
  <c r="M145" i="1"/>
  <c r="N145" i="1" s="1"/>
  <c r="M137" i="1"/>
  <c r="N137" i="1" s="1"/>
  <c r="M79" i="1"/>
  <c r="N79" i="1" s="1"/>
  <c r="M105" i="1"/>
  <c r="N105" i="1" s="1"/>
  <c r="M74" i="1"/>
  <c r="N74" i="1" s="1"/>
  <c r="M85" i="1"/>
  <c r="N85" i="1" s="1"/>
  <c r="M116" i="1"/>
  <c r="N116" i="1" s="1"/>
  <c r="M47" i="1"/>
  <c r="N47" i="1" s="1"/>
  <c r="M92" i="1"/>
  <c r="N92" i="1" s="1"/>
  <c r="M44" i="1"/>
  <c r="N44" i="1" s="1"/>
  <c r="M26" i="1"/>
  <c r="N26" i="1" s="1"/>
  <c r="M56" i="1"/>
  <c r="N56" i="1" s="1"/>
  <c r="M122" i="1"/>
  <c r="N122" i="1" s="1"/>
  <c r="M91" i="1"/>
  <c r="N91" i="1" s="1"/>
  <c r="K164" i="7"/>
  <c r="N162" i="1" l="1"/>
  <c r="M16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Caroline - 4blue</author>
  </authors>
  <commentList>
    <comment ref="D5" authorId="0" shapeId="0" xr:uid="{6AF3E115-D301-40CD-A0A0-0DA90AB3E5E6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começou a contar o período em que vocês irão somar os lucros para após dividir</t>
        </r>
      </text>
    </comment>
    <comment ref="I5" authorId="0" shapeId="0" xr:uid="{6F55EC61-486C-4983-9537-F0CD16A23A40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terminou de contar o período em que vocês irão somar os lucros para após dividir</t>
        </r>
      </text>
    </comment>
    <comment ref="N8" authorId="0" shapeId="0" xr:uid="{243FEE68-0A43-4D0D-8289-46FA84A40CDE}">
      <text>
        <r>
          <rPr>
            <b/>
            <sz val="9"/>
            <color indexed="81"/>
            <rFont val="Segoe UI"/>
            <family val="2"/>
          </rPr>
          <t>Caroline - 4blue:</t>
        </r>
        <r>
          <rPr>
            <sz val="9"/>
            <color indexed="81"/>
            <rFont val="Segoe UI"/>
            <family val="2"/>
          </rPr>
          <t xml:space="preserve">
Qual o valor que você irá distribuir de PLR no total</t>
        </r>
      </text>
    </comment>
    <comment ref="B9" authorId="0" shapeId="0" xr:uid="{3B8D5F1E-D89F-45D7-8505-05D3A90EDB1D}">
      <text>
        <r>
          <rPr>
            <b/>
            <sz val="9"/>
            <color indexed="81"/>
            <rFont val="Segoe UI"/>
            <family val="2"/>
          </rPr>
          <t xml:space="preserve">Caroline - </t>
        </r>
        <r>
          <rPr>
            <sz val="9"/>
            <color indexed="81"/>
            <rFont val="Segoe UI"/>
            <family val="2"/>
          </rPr>
          <t>Nome do colaborador da sua empresa e que irá avaliar</t>
        </r>
      </text>
    </comment>
    <comment ref="C9" authorId="0" shapeId="0" xr:uid="{78820932-713B-45FE-B3BC-56163492AFF9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Quem é o líder/supervisor dele? Quem está fazendo as avaliações?</t>
        </r>
      </text>
    </comment>
    <comment ref="D9" authorId="0" shapeId="0" xr:uid="{5812E6ED-0547-4011-A064-BA3578CDA891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Quando seu colaborador entrou na empresa</t>
        </r>
      </text>
    </comment>
    <comment ref="E9" authorId="0" shapeId="0" xr:uid="{9050318D-BCB1-4157-87A8-8F48713B9BE2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Qual é o peso do cargo desse colaborador na empresa?
Sendo 0,5 o mais básico (júnior) e 1,2 o maior peso (quem é o topo do organograma)</t>
        </r>
      </text>
    </comment>
    <comment ref="I9" authorId="0" shapeId="0" xr:uid="{365D68CC-BD66-4276-ADA1-845B7B6E52F3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Percentual do tempo que ele estava na empresa no período em que há a apuração do PLR</t>
        </r>
      </text>
    </comment>
    <comment ref="J9" authorId="0" shapeId="0" xr:uid="{9E4E319C-ADD5-4EE5-A4F6-8324C74968A4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Como foi a entrega dessa pessoa?
De 0,5 a 1,2</t>
        </r>
      </text>
    </comment>
    <comment ref="K9" authorId="0" shapeId="0" xr:uid="{7DAFA9EE-CED3-4CFA-A5E1-4EFEA3607F19}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O quanto essa pessoa está engajada com a cultura da empresa?
De 0,5 a 1,2</t>
        </r>
      </text>
    </comment>
    <comment ref="M9" authorId="0" shapeId="0" xr:uid="{6855AC2D-3E5C-4202-AB84-D47D4F1EDB36}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Quanto a pessoa vai receber de percentual do PLR</t>
        </r>
      </text>
    </comment>
    <comment ref="N9" authorId="0" shapeId="0" xr:uid="{89DC1B02-0534-483A-8A0C-EDCFDA5B25C8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Quanto você vai pagar por pessoa?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Caroline - 4blue</author>
    <author>Renan Kaminski</author>
  </authors>
  <commentList>
    <comment ref="D5" authorId="0" shapeId="0" xr:uid="{6C87B466-B2B1-4CE6-AB65-C87F28712AB5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começou a contar o período em que vocês irão somar os lucros para após dividir</t>
        </r>
      </text>
    </comment>
    <comment ref="I5" authorId="0" shapeId="0" xr:uid="{22805490-86D5-4BAF-A32C-AF372D7EE9FD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terminou de contar o período em que vocês irão somar os lucros para após dividir</t>
        </r>
      </text>
    </comment>
    <comment ref="N7" authorId="1" shapeId="0" xr:uid="{1DEDF158-4C70-495A-A230-25C5752664BD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Insira os múltiplos que incidirão sobre o salário do colaborador caso a meta seja atingida</t>
        </r>
      </text>
    </comment>
    <comment ref="Q7" authorId="1" shapeId="0" xr:uid="{78C80CB9-335A-4991-A408-19B399F189C1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Insira uma descrição da meta a ser atingida</t>
        </r>
      </text>
    </comment>
    <comment ref="K10" authorId="0" shapeId="0" xr:uid="{30E8C3D5-D1B6-4896-94EA-DC95D797427E}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Automático: Qual o valor que você irá distribuir de PLR no total</t>
        </r>
      </text>
    </comment>
    <comment ref="B11" authorId="0" shapeId="0" xr:uid="{31B95C7A-D450-411B-A551-84EEE0714394}">
      <text>
        <r>
          <rPr>
            <b/>
            <sz val="9"/>
            <color indexed="81"/>
            <rFont val="Segoe UI"/>
            <family val="2"/>
          </rPr>
          <t xml:space="preserve">Caroline - </t>
        </r>
        <r>
          <rPr>
            <sz val="9"/>
            <color indexed="81"/>
            <rFont val="Segoe UI"/>
            <family val="2"/>
          </rPr>
          <t>Nome do colaborador da sua empresa e que irá avaliar</t>
        </r>
      </text>
    </comment>
    <comment ref="C11" authorId="0" shapeId="0" xr:uid="{252C9EB4-335A-4CC2-8654-F90D0FAE49C4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Quem é o líder/supervisor dele? Quem está fazendo as avaliações?</t>
        </r>
      </text>
    </comment>
    <comment ref="D11" authorId="0" shapeId="0" xr:uid="{A56F241D-7E3E-4608-AEDA-B1D6921961B1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Quando seu colaborador entrou na empresa</t>
        </r>
      </text>
    </comment>
    <comment ref="E11" authorId="0" shapeId="0" xr:uid="{FF9CDCEF-B29F-4BE1-8B60-B93575C0A153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Percentual do tempo que ele estava na empresa no período em que há a apuração do PLR</t>
        </r>
      </text>
    </comment>
    <comment ref="I11" authorId="0" shapeId="0" xr:uid="{9D66C894-138D-4C54-8D49-BA18F72E849D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Qual o salário que será multiplicado?</t>
        </r>
      </text>
    </comment>
    <comment ref="J11" authorId="0" shapeId="0" xr:uid="{01F56009-810E-4D56-8057-EF14BAD3CE19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Caso a pessoa receba um acréscimo ou decréscimo pela performance e feedback.
Ex:
Se deseja adicionar 10%, colocar 1,1.
Se deseja retirar 10%, colocar 0,9</t>
        </r>
      </text>
    </comment>
    <comment ref="K11" authorId="0" shapeId="0" xr:uid="{DCA59BEC-E6FE-4544-8560-198F98DBDC65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Quanto você vai pagar por pessoa?</t>
        </r>
      </text>
    </comment>
  </commentList>
</comments>
</file>

<file path=xl/sharedStrings.xml><?xml version="1.0" encoding="utf-8"?>
<sst xmlns="http://schemas.openxmlformats.org/spreadsheetml/2006/main" count="188" uniqueCount="61">
  <si>
    <t>Líder</t>
  </si>
  <si>
    <t>Admissão</t>
  </si>
  <si>
    <t>Tempo</t>
  </si>
  <si>
    <t>Cultura</t>
  </si>
  <si>
    <t>Fator</t>
  </si>
  <si>
    <t>%</t>
  </si>
  <si>
    <t>Total</t>
  </si>
  <si>
    <t>Nome funcionário</t>
  </si>
  <si>
    <t xml:space="preserve">Valor </t>
  </si>
  <si>
    <t>Resultado</t>
  </si>
  <si>
    <t>a</t>
  </si>
  <si>
    <t>c</t>
  </si>
  <si>
    <t xml:space="preserve">b </t>
  </si>
  <si>
    <t>d</t>
  </si>
  <si>
    <t>e</t>
  </si>
  <si>
    <t>f</t>
  </si>
  <si>
    <t>g</t>
  </si>
  <si>
    <t>Nome do Líder</t>
  </si>
  <si>
    <t>Peso do cargo</t>
  </si>
  <si>
    <t>Início</t>
  </si>
  <si>
    <t>Período avaliação PLR</t>
  </si>
  <si>
    <t>Fim</t>
  </si>
  <si>
    <t>PPR por pessoa</t>
  </si>
  <si>
    <t>Explicação do uso da planilha</t>
  </si>
  <si>
    <t>CLIQUE AQUI</t>
  </si>
  <si>
    <t>Planilha de Cálculo de Divisão de Lucros</t>
  </si>
  <si>
    <t>CRITÉRIOS DE AVALIAÇÃO</t>
  </si>
  <si>
    <t>Resultado Insatisfatório</t>
  </si>
  <si>
    <t>Resultado abaixo do esperado</t>
  </si>
  <si>
    <t>Resultado bom</t>
  </si>
  <si>
    <t>Resultado execpcional</t>
  </si>
  <si>
    <t>Cultura Insatisfatório</t>
  </si>
  <si>
    <t>Cultura abaixo do esperado</t>
  </si>
  <si>
    <t>Cultura aderente</t>
  </si>
  <si>
    <t>Cultura execpcional</t>
  </si>
  <si>
    <t>Não atingiu os objetivos, indicadores e/ou projetos propostos no seu cargo</t>
  </si>
  <si>
    <t>Superou a maioria dos objetivos, indicadores e/ou projetos propostos para seu cargo. Foi um destaque nos resultados.</t>
  </si>
  <si>
    <t>Atingiu a grande maioria dos objetivos, indicadored e/ou projetos propostos para seu cargo</t>
  </si>
  <si>
    <t>Atingiu uma pequena parcela dos objetivos, indicadored e/ou projetos propostos para seu cargo</t>
  </si>
  <si>
    <t>Não demonstra os valores da empresa. Não apresenta comprometimento, proatividade, auto responsabilidade de modo geral</t>
  </si>
  <si>
    <t>Em algumas situações demonstra os valores da empresa, bem como, comprometimento, proatividade, autoresponsabilidade. Mas não é satisfatório em frequência ou intensidade</t>
  </si>
  <si>
    <t>Em quase 100% dos momentos, atua com os valores da empresa, e também com comprometimento, proatividade, autoresponsabilidade.</t>
  </si>
  <si>
    <t>Não apenas aplica a cultura da emoresa, como também divulga, ensina aos outros, é uma referência e inspiração para a equipe nesse quesito</t>
  </si>
  <si>
    <t>h</t>
  </si>
  <si>
    <t>Atingiu a grande maioria dos objetivos, indicadores e/ou projetos propostos para seu cargo</t>
  </si>
  <si>
    <t>Atingiu uma pequena parcela dos objetivos, indicadores e/ou projetos propostos para seu cargo</t>
  </si>
  <si>
    <t>Nome Colaborador</t>
  </si>
  <si>
    <t xml:space="preserve">Planilha de Cálculo de Divisão de Lucros
</t>
  </si>
  <si>
    <t>DEFINA OS MÚLTIPLOS DE SALÁRIO DE ACORDO COM A META ATINGIDA</t>
  </si>
  <si>
    <t>Salários extras</t>
  </si>
  <si>
    <t>Definição da Meta</t>
  </si>
  <si>
    <t xml:space="preserve">Faturamento: 
Lucro: </t>
  </si>
  <si>
    <t>Salário base</t>
  </si>
  <si>
    <t>Fator de Multiplicação:</t>
  </si>
  <si>
    <t>Adição / Subtração</t>
  </si>
  <si>
    <t>Performance</t>
  </si>
  <si>
    <t>Avaliação de Performance</t>
  </si>
  <si>
    <t>Avaliação de Cultura</t>
  </si>
  <si>
    <t>Faturamento: 1MM
Lucro: 200k</t>
  </si>
  <si>
    <t>Faturamento: 3MM
Lucro: 500k</t>
  </si>
  <si>
    <t>Não apenas aplica a cultura da empresa, como também divulga, ensina aos outros, é uma referência e inspiração para a equipe nesse quesito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</si>
</sst>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000"/>
    <numFmt numFmtId="167" formatCode="0.0"/>
    <numFmt numFmtId="168" formatCode="&quot;R$&quot;\ #,##0.00"/>
  </numFmts>
  <fonts count="2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12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thin">
        <color theme="2" tint="-9.9978637043366805E-2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5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44" fontId="12" fillId="0" borderId="0" applyFont="0" applyFill="0" applyBorder="0" applyAlignment="0" applyProtection="0"/>
  </cellStyleXfs>
  <cellXfs count="103">
    <xf numFmtId="0" fontId="0" fillId="0" borderId="0" xfId="0"/>
    <xf numFmtId="0" fontId="13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3" fillId="2" borderId="0" xfId="0" applyFont="1" applyFill="1"/>
    <xf numFmtId="9" fontId="0" fillId="0" borderId="0" xfId="2" applyFont="1" applyFill="1" applyBorder="1" applyAlignment="1">
      <alignment horizontal="center"/>
    </xf>
    <xf numFmtId="2" fontId="0" fillId="0" borderId="0" xfId="2" applyNumberFormat="1" applyFont="1" applyFill="1" applyBorder="1" applyAlignment="1">
      <alignment horizontal="center"/>
    </xf>
    <xf numFmtId="10" fontId="0" fillId="0" borderId="0" xfId="2" applyNumberFormat="1" applyFont="1" applyFill="1" applyBorder="1" applyAlignment="1">
      <alignment horizontal="center"/>
    </xf>
    <xf numFmtId="0" fontId="14" fillId="2" borderId="0" xfId="0" applyFont="1" applyFill="1"/>
    <xf numFmtId="2" fontId="14" fillId="2" borderId="0" xfId="0" applyNumberFormat="1" applyFont="1" applyFill="1" applyAlignment="1">
      <alignment horizontal="center"/>
    </xf>
    <xf numFmtId="10" fontId="13" fillId="2" borderId="0" xfId="2" applyNumberFormat="1" applyFont="1" applyFill="1" applyBorder="1" applyAlignment="1">
      <alignment horizontal="center"/>
    </xf>
    <xf numFmtId="0" fontId="13" fillId="2" borderId="0" xfId="0" applyFont="1" applyFill="1" applyAlignment="1">
      <alignment horizontal="left"/>
    </xf>
    <xf numFmtId="166" fontId="11" fillId="0" borderId="0" xfId="0" applyNumberFormat="1" applyFont="1"/>
    <xf numFmtId="14" fontId="13" fillId="0" borderId="0" xfId="0" applyNumberFormat="1" applyFont="1" applyAlignment="1">
      <alignment horizontal="left"/>
    </xf>
    <xf numFmtId="14" fontId="13" fillId="2" borderId="0" xfId="0" applyNumberFormat="1" applyFont="1" applyFill="1" applyAlignment="1">
      <alignment horizontal="left"/>
    </xf>
    <xf numFmtId="0" fontId="14" fillId="0" borderId="0" xfId="0" applyFont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2" fontId="11" fillId="0" borderId="1" xfId="2" applyNumberFormat="1" applyFont="1" applyFill="1" applyBorder="1" applyAlignment="1">
      <alignment horizontal="center"/>
    </xf>
    <xf numFmtId="0" fontId="11" fillId="0" borderId="2" xfId="0" applyFont="1" applyBorder="1"/>
    <xf numFmtId="2" fontId="11" fillId="0" borderId="2" xfId="2" applyNumberFormat="1" applyFont="1" applyFill="1" applyBorder="1" applyAlignment="1">
      <alignment horizontal="center"/>
    </xf>
    <xf numFmtId="168" fontId="13" fillId="2" borderId="0" xfId="2" applyNumberFormat="1" applyFont="1" applyFill="1" applyBorder="1" applyAlignment="1">
      <alignment horizontal="center"/>
    </xf>
    <xf numFmtId="0" fontId="10" fillId="0" borderId="1" xfId="0" applyFont="1" applyBorder="1"/>
    <xf numFmtId="0" fontId="10" fillId="0" borderId="2" xfId="0" applyFont="1" applyBorder="1"/>
    <xf numFmtId="1" fontId="11" fillId="0" borderId="1" xfId="2" applyNumberFormat="1" applyFont="1" applyFill="1" applyBorder="1" applyAlignment="1">
      <alignment horizontal="center"/>
    </xf>
    <xf numFmtId="168" fontId="11" fillId="0" borderId="0" xfId="2" applyNumberFormat="1" applyFont="1" applyFill="1" applyBorder="1" applyAlignment="1">
      <alignment horizontal="center"/>
    </xf>
    <xf numFmtId="167" fontId="11" fillId="0" borderId="0" xfId="2" applyNumberFormat="1" applyFont="1" applyFill="1" applyBorder="1" applyAlignment="1">
      <alignment horizontal="center"/>
    </xf>
    <xf numFmtId="0" fontId="13" fillId="3" borderId="0" xfId="0" applyFont="1" applyFill="1"/>
    <xf numFmtId="0" fontId="13" fillId="3" borderId="0" xfId="0" applyFont="1" applyFill="1" applyAlignment="1">
      <alignment horizontal="center"/>
    </xf>
    <xf numFmtId="0" fontId="14" fillId="3" borderId="0" xfId="0" applyFont="1" applyFill="1"/>
    <xf numFmtId="9" fontId="11" fillId="4" borderId="1" xfId="2" applyFont="1" applyFill="1" applyBorder="1" applyAlignment="1">
      <alignment horizontal="center"/>
    </xf>
    <xf numFmtId="10" fontId="11" fillId="4" borderId="1" xfId="2" applyNumberFormat="1" applyFont="1" applyFill="1" applyBorder="1" applyAlignment="1">
      <alignment horizontal="center"/>
    </xf>
    <xf numFmtId="10" fontId="11" fillId="4" borderId="2" xfId="2" applyNumberFormat="1" applyFont="1" applyFill="1" applyBorder="1" applyAlignment="1">
      <alignment horizontal="center"/>
    </xf>
    <xf numFmtId="0" fontId="13" fillId="5" borderId="0" xfId="0" quotePrefix="1" applyFont="1" applyFill="1" applyAlignment="1">
      <alignment horizontal="left"/>
    </xf>
    <xf numFmtId="0" fontId="13" fillId="5" borderId="0" xfId="0" applyFont="1" applyFill="1" applyAlignment="1">
      <alignment horizontal="center"/>
    </xf>
    <xf numFmtId="0" fontId="13" fillId="5" borderId="0" xfId="0" applyFont="1" applyFill="1" applyAlignment="1">
      <alignment horizontal="left"/>
    </xf>
    <xf numFmtId="0" fontId="14" fillId="6" borderId="0" xfId="0" applyFont="1" applyFill="1" applyAlignment="1">
      <alignment horizontal="center"/>
    </xf>
    <xf numFmtId="0" fontId="13" fillId="8" borderId="0" xfId="0" applyFont="1" applyFill="1" applyAlignment="1">
      <alignment horizontal="left"/>
    </xf>
    <xf numFmtId="0" fontId="13" fillId="8" borderId="0" xfId="0" applyFont="1" applyFill="1" applyAlignment="1">
      <alignment horizontal="center"/>
    </xf>
    <xf numFmtId="0" fontId="14" fillId="8" borderId="0" xfId="0" applyFont="1" applyFill="1"/>
    <xf numFmtId="10" fontId="21" fillId="8" borderId="0" xfId="0" applyNumberFormat="1" applyFont="1" applyFill="1" applyAlignment="1">
      <alignment horizontal="center"/>
    </xf>
    <xf numFmtId="0" fontId="16" fillId="8" borderId="0" xfId="0" applyFont="1" applyFill="1" applyAlignment="1">
      <alignment horizontal="left"/>
    </xf>
    <xf numFmtId="168" fontId="11" fillId="9" borderId="1" xfId="2" applyNumberFormat="1" applyFont="1" applyFill="1" applyBorder="1" applyAlignment="1">
      <alignment horizontal="center"/>
    </xf>
    <xf numFmtId="0" fontId="16" fillId="0" borderId="0" xfId="0" applyFont="1"/>
    <xf numFmtId="0" fontId="13" fillId="6" borderId="3" xfId="0" applyFont="1" applyFill="1" applyBorder="1"/>
    <xf numFmtId="0" fontId="13" fillId="10" borderId="3" xfId="0" applyFont="1" applyFill="1" applyBorder="1" applyAlignment="1">
      <alignment horizontal="left"/>
    </xf>
    <xf numFmtId="14" fontId="5" fillId="0" borderId="3" xfId="0" applyNumberFormat="1" applyFont="1" applyBorder="1" applyAlignment="1">
      <alignment horizontal="center"/>
    </xf>
    <xf numFmtId="0" fontId="13" fillId="10" borderId="3" xfId="0" applyFont="1" applyFill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11" borderId="3" xfId="0" applyFont="1" applyFill="1" applyBorder="1"/>
    <xf numFmtId="0" fontId="5" fillId="0" borderId="0" xfId="0" applyFont="1"/>
    <xf numFmtId="0" fontId="6" fillId="0" borderId="1" xfId="0" applyFont="1" applyBorder="1" applyAlignment="1" applyProtection="1">
      <alignment horizontal="left"/>
      <protection locked="0"/>
    </xf>
    <xf numFmtId="0" fontId="15" fillId="0" borderId="1" xfId="0" applyFont="1" applyBorder="1" applyAlignment="1" applyProtection="1">
      <alignment horizontal="left"/>
      <protection locked="0"/>
    </xf>
    <xf numFmtId="14" fontId="11" fillId="0" borderId="1" xfId="0" applyNumberFormat="1" applyFont="1" applyBorder="1" applyAlignment="1" applyProtection="1">
      <alignment horizontal="left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6" fillId="0" borderId="2" xfId="0" applyFont="1" applyBorder="1" applyAlignment="1" applyProtection="1">
      <alignment horizontal="left"/>
      <protection locked="0"/>
    </xf>
    <xf numFmtId="14" fontId="11" fillId="0" borderId="2" xfId="0" applyNumberFormat="1" applyFont="1" applyBorder="1" applyAlignment="1" applyProtection="1">
      <alignment horizontal="left"/>
      <protection locked="0"/>
    </xf>
    <xf numFmtId="0" fontId="11" fillId="0" borderId="2" xfId="0" applyFont="1" applyBorder="1" applyAlignment="1" applyProtection="1">
      <alignment horizontal="center"/>
      <protection locked="0"/>
    </xf>
    <xf numFmtId="167" fontId="11" fillId="0" borderId="2" xfId="0" applyNumberFormat="1" applyFont="1" applyBorder="1" applyAlignment="1" applyProtection="1">
      <alignment horizontal="center"/>
      <protection locked="0"/>
    </xf>
    <xf numFmtId="0" fontId="6" fillId="0" borderId="2" xfId="0" applyFont="1" applyBorder="1" applyProtection="1">
      <protection locked="0"/>
    </xf>
    <xf numFmtId="14" fontId="9" fillId="0" borderId="0" xfId="0" applyNumberFormat="1" applyFont="1" applyAlignment="1" applyProtection="1">
      <alignment horizontal="left"/>
      <protection locked="0"/>
    </xf>
    <xf numFmtId="0" fontId="11" fillId="0" borderId="2" xfId="0" applyFont="1" applyBorder="1" applyProtection="1">
      <protection locked="0"/>
    </xf>
    <xf numFmtId="0" fontId="11" fillId="0" borderId="2" xfId="0" applyFont="1" applyBorder="1" applyAlignment="1" applyProtection="1">
      <alignment horizontal="left"/>
      <protection locked="0"/>
    </xf>
    <xf numFmtId="0" fontId="9" fillId="0" borderId="2" xfId="0" applyFont="1" applyBorder="1" applyProtection="1">
      <protection locked="0"/>
    </xf>
    <xf numFmtId="0" fontId="9" fillId="0" borderId="2" xfId="0" applyFont="1" applyBorder="1" applyAlignment="1" applyProtection="1">
      <alignment horizontal="left"/>
      <protection locked="0"/>
    </xf>
    <xf numFmtId="0" fontId="8" fillId="0" borderId="2" xfId="0" applyFont="1" applyBorder="1" applyAlignment="1" applyProtection="1">
      <alignment horizontal="left"/>
      <protection locked="0"/>
    </xf>
    <xf numFmtId="2" fontId="11" fillId="0" borderId="2" xfId="0" applyNumberFormat="1" applyFont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0" fontId="9" fillId="0" borderId="0" xfId="0" applyFont="1" applyAlignment="1" applyProtection="1">
      <alignment horizontal="left"/>
      <protection locked="0"/>
    </xf>
    <xf numFmtId="0" fontId="11" fillId="0" borderId="0" xfId="0" applyFont="1" applyProtection="1">
      <protection locked="0"/>
    </xf>
    <xf numFmtId="14" fontId="13" fillId="0" borderId="0" xfId="0" applyNumberFormat="1" applyFont="1" applyAlignment="1" applyProtection="1">
      <alignment horizontal="left"/>
      <protection locked="0"/>
    </xf>
    <xf numFmtId="2" fontId="0" fillId="0" borderId="0" xfId="1" applyNumberFormat="1" applyFont="1" applyFill="1" applyBorder="1" applyAlignment="1" applyProtection="1">
      <alignment horizontal="center"/>
      <protection locked="0"/>
    </xf>
    <xf numFmtId="167" fontId="11" fillId="0" borderId="1" xfId="2" applyNumberFormat="1" applyFont="1" applyFill="1" applyBorder="1" applyAlignment="1" applyProtection="1">
      <alignment horizontal="center"/>
      <protection locked="0"/>
    </xf>
    <xf numFmtId="164" fontId="14" fillId="7" borderId="5" xfId="0" applyNumberFormat="1" applyFont="1" applyFill="1" applyBorder="1" applyAlignment="1" applyProtection="1">
      <alignment horizontal="center"/>
      <protection locked="0"/>
    </xf>
    <xf numFmtId="14" fontId="20" fillId="0" borderId="3" xfId="0" applyNumberFormat="1" applyFont="1" applyBorder="1" applyProtection="1">
      <protection locked="0"/>
    </xf>
    <xf numFmtId="14" fontId="5" fillId="0" borderId="3" xfId="0" applyNumberFormat="1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left"/>
      <protection locked="0"/>
    </xf>
    <xf numFmtId="0" fontId="5" fillId="0" borderId="2" xfId="0" applyFont="1" applyBorder="1" applyProtection="1">
      <protection locked="0"/>
    </xf>
    <xf numFmtId="0" fontId="4" fillId="0" borderId="2" xfId="0" applyFont="1" applyBorder="1" applyProtection="1">
      <protection locked="0"/>
    </xf>
    <xf numFmtId="0" fontId="4" fillId="0" borderId="2" xfId="0" applyFont="1" applyBorder="1" applyAlignment="1" applyProtection="1">
      <alignment horizontal="left"/>
      <protection locked="0"/>
    </xf>
    <xf numFmtId="0" fontId="3" fillId="0" borderId="2" xfId="0" applyFont="1" applyBorder="1" applyProtection="1">
      <protection locked="0"/>
    </xf>
    <xf numFmtId="44" fontId="11" fillId="0" borderId="1" xfId="4" applyFont="1" applyFill="1" applyBorder="1" applyAlignment="1" applyProtection="1">
      <alignment horizontal="center"/>
      <protection locked="0"/>
    </xf>
    <xf numFmtId="2" fontId="5" fillId="0" borderId="3" xfId="0" applyNumberFormat="1" applyFont="1" applyBorder="1" applyAlignment="1" applyProtection="1">
      <alignment horizontal="center"/>
      <protection locked="0"/>
    </xf>
    <xf numFmtId="2" fontId="13" fillId="0" borderId="0" xfId="0" applyNumberFormat="1" applyFont="1"/>
    <xf numFmtId="0" fontId="22" fillId="3" borderId="0" xfId="0" applyFont="1" applyFill="1" applyAlignment="1">
      <alignment vertical="center" wrapText="1"/>
    </xf>
    <xf numFmtId="0" fontId="23" fillId="3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 vertical="center"/>
    </xf>
    <xf numFmtId="0" fontId="19" fillId="11" borderId="3" xfId="3" applyFill="1" applyBorder="1" applyAlignment="1">
      <alignment horizontal="center"/>
    </xf>
    <xf numFmtId="0" fontId="22" fillId="3" borderId="0" xfId="0" applyFont="1" applyFill="1" applyAlignment="1">
      <alignment horizontal="center" vertical="center" wrapText="1"/>
    </xf>
    <xf numFmtId="0" fontId="22" fillId="3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/>
    </xf>
    <xf numFmtId="2" fontId="13" fillId="12" borderId="6" xfId="0" applyNumberFormat="1" applyFont="1" applyFill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164" fontId="14" fillId="7" borderId="5" xfId="0" applyNumberFormat="1" applyFont="1" applyFill="1" applyBorder="1" applyAlignment="1" applyProtection="1">
      <alignment horizontal="center"/>
    </xf>
  </cellXfs>
  <cellStyles count="5">
    <cellStyle name="Hiperlink" xfId="3" builtinId="8"/>
    <cellStyle name="Moeda" xfId="4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hyperlink" Target="https://4blue.com.br/consultoria-financeira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Div Lucro x Avalia&#231;&#227;o'!Y3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M&#250;ltiplo Sal&#225;rio'!W7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161926</xdr:rowOff>
    </xdr:from>
    <xdr:to>
      <xdr:col>16</xdr:col>
      <xdr:colOff>110036</xdr:colOff>
      <xdr:row>0</xdr:row>
      <xdr:rowOff>701676</xdr:rowOff>
    </xdr:to>
    <xdr:pic>
      <xdr:nvPicPr>
        <xdr:cNvPr id="6" name="Imagem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F000B93-93F3-41A2-8400-8FD37BE54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8164" y="161926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624840</xdr:colOff>
      <xdr:row>2</xdr:row>
      <xdr:rowOff>30480</xdr:rowOff>
    </xdr:from>
    <xdr:to>
      <xdr:col>13</xdr:col>
      <xdr:colOff>152400</xdr:colOff>
      <xdr:row>31</xdr:row>
      <xdr:rowOff>137160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7D56C984-FDA1-37FE-3518-C5F091400853}"/>
            </a:ext>
          </a:extLst>
        </xdr:cNvPr>
        <xdr:cNvSpPr txBox="1"/>
      </xdr:nvSpPr>
      <xdr:spPr>
        <a:xfrm>
          <a:off x="1965960" y="1005840"/>
          <a:ext cx="6903720" cy="58521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/>
            <a:t>Esta poderosa ferramenta vai ajudar você, empresário(a) a</a:t>
          </a:r>
          <a:r>
            <a:rPr lang="pt-BR" sz="1600" baseline="0"/>
            <a:t> criar uma política de distribuição de lucros e resultados dentro do seu negócio.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Aqui temos </a:t>
          </a:r>
          <a:r>
            <a:rPr lang="pt-BR" sz="1600" b="1" baseline="0"/>
            <a:t>2 métodos</a:t>
          </a:r>
          <a:r>
            <a:rPr lang="pt-BR" sz="1600" b="0" baseline="0"/>
            <a:t>, o primeiro mais complexo, o segundo mais simples</a:t>
          </a:r>
          <a:r>
            <a:rPr lang="pt-BR" sz="1600" baseline="0"/>
            <a:t>:</a:t>
          </a:r>
        </a:p>
        <a:p>
          <a:pPr algn="ctr"/>
          <a:endParaRPr lang="pt-BR" sz="1600" baseline="0"/>
        </a:p>
        <a:p>
          <a:pPr algn="ctr"/>
          <a:r>
            <a:rPr lang="pt-BR" sz="1600" b="1" baseline="0"/>
            <a:t>1) Distribuição de Lucros baseado em avalição de desempenho.</a:t>
          </a:r>
        </a:p>
        <a:p>
          <a:pPr algn="ctr"/>
          <a:r>
            <a:rPr lang="pt-BR" sz="1600"/>
            <a:t>A premissa é: um % do Lucro será distribuído</a:t>
          </a:r>
          <a:r>
            <a:rPr lang="pt-BR" sz="1600" baseline="0"/>
            <a:t> entre todos os colaboradores, de acordo com 4 critérios: </a:t>
          </a:r>
          <a:br>
            <a:rPr lang="pt-BR" sz="1600" baseline="0"/>
          </a:br>
          <a:r>
            <a:rPr lang="pt-BR" sz="1600" baseline="0"/>
            <a:t>- Cargo: cargo maior, recebe mais e vice versa</a:t>
          </a:r>
          <a:br>
            <a:rPr lang="pt-BR" sz="1600" baseline="0"/>
          </a:br>
          <a:r>
            <a:rPr lang="pt-BR" sz="1600" baseline="0"/>
            <a:t>- Tempo: se o colaborador entrou na empresa no meio do caminho, claramente irá receber um proporcional ao período</a:t>
          </a:r>
          <a:br>
            <a:rPr lang="pt-BR" sz="1600" baseline="0"/>
          </a:br>
          <a:r>
            <a:rPr lang="pt-BR" sz="1600" baseline="0"/>
            <a:t>- Avaliação de Performance: se entregou os resultados que precisava entregar</a:t>
          </a:r>
          <a:br>
            <a:rPr lang="pt-BR" sz="1600" baseline="0"/>
          </a:br>
          <a:r>
            <a:rPr lang="pt-BR" sz="1600" baseline="0"/>
            <a:t>- Avaliação de Cultura: se tem os comportamentos esperados de acordo com o código de cultura</a:t>
          </a:r>
        </a:p>
        <a:p>
          <a:pPr algn="ctr"/>
          <a:br>
            <a:rPr lang="pt-BR" sz="1600"/>
          </a:br>
          <a:r>
            <a:rPr lang="pt-BR" sz="1600" b="1"/>
            <a:t>2)</a:t>
          </a:r>
          <a:r>
            <a:rPr lang="pt-BR" sz="1600" b="1" baseline="0"/>
            <a:t> Distribuição de Resultados baseado em múltiplos de salário.</a:t>
          </a:r>
          <a:br>
            <a:rPr lang="pt-BR" sz="1600" baseline="0"/>
          </a:br>
          <a:r>
            <a:rPr lang="pt-BR" sz="1600" baseline="0"/>
            <a:t>A premissa é: se batermos tais metas, você receberá X salários a mais no período.</a:t>
          </a:r>
          <a:br>
            <a:rPr lang="pt-BR" sz="1600" baseline="0"/>
          </a:br>
          <a:r>
            <a:rPr lang="pt-BR" sz="1600" baseline="0"/>
            <a:t>Aqui o ideal é que se defina de 3 a 4 metas, nas quais o fator multiplicador vai aumentando de acordo com a meta mais ousada.</a:t>
          </a:r>
          <a:br>
            <a:rPr lang="pt-BR" sz="1600" baseline="0"/>
          </a:br>
          <a:br>
            <a:rPr lang="pt-BR" sz="1600" baseline="0"/>
          </a:br>
          <a:r>
            <a:rPr lang="pt-BR" sz="1600" baseline="0"/>
            <a:t>Assista o vídeo tutorial da ferramenta para entender todos os detalhes: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 editAs="oneCell">
    <xdr:from>
      <xdr:col>0</xdr:col>
      <xdr:colOff>243841</xdr:colOff>
      <xdr:row>0</xdr:row>
      <xdr:rowOff>106681</xdr:rowOff>
    </xdr:from>
    <xdr:to>
      <xdr:col>3</xdr:col>
      <xdr:colOff>220287</xdr:colOff>
      <xdr:row>0</xdr:row>
      <xdr:rowOff>683577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451848A6-315A-B43B-1ADA-C97C29419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06681"/>
          <a:ext cx="1615439" cy="576896"/>
        </a:xfrm>
        <a:prstGeom prst="rect">
          <a:avLst/>
        </a:prstGeom>
      </xdr:spPr>
    </xdr:pic>
    <xdr:clientData/>
  </xdr:twoCellAnchor>
  <xdr:twoCellAnchor>
    <xdr:from>
      <xdr:col>14</xdr:col>
      <xdr:colOff>563880</xdr:colOff>
      <xdr:row>9</xdr:row>
      <xdr:rowOff>0</xdr:rowOff>
    </xdr:from>
    <xdr:to>
      <xdr:col>19</xdr:col>
      <xdr:colOff>30480</xdr:colOff>
      <xdr:row>14</xdr:row>
      <xdr:rowOff>137160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1BF7C84D-7E26-8DE3-A852-0DE6407CF5BD}"/>
            </a:ext>
          </a:extLst>
        </xdr:cNvPr>
        <xdr:cNvSpPr/>
      </xdr:nvSpPr>
      <xdr:spPr>
        <a:xfrm>
          <a:off x="9951720" y="2362200"/>
          <a:ext cx="2819400" cy="112776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ASSISTIR A RÁPIDA EXPLICAÇÃO SOBRE A PLANILHA</a:t>
          </a:r>
        </a:p>
      </xdr:txBody>
    </xdr:sp>
    <xdr:clientData/>
  </xdr:twoCellAnchor>
  <xdr:twoCellAnchor>
    <xdr:from>
      <xdr:col>14</xdr:col>
      <xdr:colOff>662940</xdr:colOff>
      <xdr:row>17</xdr:row>
      <xdr:rowOff>182880</xdr:rowOff>
    </xdr:from>
    <xdr:to>
      <xdr:col>19</xdr:col>
      <xdr:colOff>129540</xdr:colOff>
      <xdr:row>23</xdr:row>
      <xdr:rowOff>121920</xdr:rowOff>
    </xdr:to>
    <xdr:sp macro="" textlink="">
      <xdr:nvSpPr>
        <xdr:cNvPr id="11" name="Retângulo: Cantos Arredondados 1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9D068D3-F6FA-480B-AFCE-22F9CBB8952E}"/>
            </a:ext>
          </a:extLst>
        </xdr:cNvPr>
        <xdr:cNvSpPr/>
      </xdr:nvSpPr>
      <xdr:spPr>
        <a:xfrm>
          <a:off x="10050780" y="4130040"/>
          <a:ext cx="2819400" cy="112776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 AS SOLUÇÕES</a:t>
          </a:r>
          <a:r>
            <a:rPr lang="pt-BR" sz="1600" b="1" baseline="0"/>
            <a:t> DA 4BLUE PARA SUA EMPRESA</a:t>
          </a:r>
          <a:endParaRPr lang="pt-BR" sz="16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15876</xdr:colOff>
      <xdr:row>0</xdr:row>
      <xdr:rowOff>120651</xdr:rowOff>
    </xdr:from>
    <xdr:to>
      <xdr:col>13</xdr:col>
      <xdr:colOff>1426708</xdr:colOff>
      <xdr:row>0</xdr:row>
      <xdr:rowOff>668021</xdr:rowOff>
    </xdr:to>
    <xdr:pic>
      <xdr:nvPicPr>
        <xdr:cNvPr id="5" name="Imagem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17C38C4-3EBF-B172-FBFF-80C2E405B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2176" y="120651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241300</xdr:colOff>
      <xdr:row>0</xdr:row>
      <xdr:rowOff>412750</xdr:rowOff>
    </xdr:from>
    <xdr:to>
      <xdr:col>4</xdr:col>
      <xdr:colOff>558800</xdr:colOff>
      <xdr:row>0</xdr:row>
      <xdr:rowOff>723900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77588FB-3B3B-6A14-78F9-58739BC9B044}"/>
            </a:ext>
          </a:extLst>
        </xdr:cNvPr>
        <xdr:cNvSpPr txBox="1"/>
      </xdr:nvSpPr>
      <xdr:spPr>
        <a:xfrm>
          <a:off x="2590800" y="412750"/>
          <a:ext cx="3378200" cy="311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>
              <a:solidFill>
                <a:schemeClr val="bg1"/>
              </a:solidFill>
            </a:rPr>
            <a:t>Baseado em</a:t>
          </a:r>
          <a:r>
            <a:rPr lang="pt-BR" sz="1100" b="1" baseline="0">
              <a:solidFill>
                <a:schemeClr val="bg1"/>
              </a:solidFill>
            </a:rPr>
            <a:t> avaliação de desempenho</a:t>
          </a:r>
          <a:endParaRPr lang="pt-B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228600</xdr:colOff>
      <xdr:row>2</xdr:row>
      <xdr:rowOff>6350</xdr:rowOff>
    </xdr:from>
    <xdr:to>
      <xdr:col>1</xdr:col>
      <xdr:colOff>1282700</xdr:colOff>
      <xdr:row>4</xdr:row>
      <xdr:rowOff>38100</xdr:rowOff>
    </xdr:to>
    <xdr:sp macro="" textlink="">
      <xdr:nvSpPr>
        <xdr:cNvPr id="4" name="Retângulo: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DBF38E3-2F68-F0A0-61F3-C3AB4CF39446}"/>
            </a:ext>
          </a:extLst>
        </xdr:cNvPr>
        <xdr:cNvSpPr/>
      </xdr:nvSpPr>
      <xdr:spPr>
        <a:xfrm>
          <a:off x="393700" y="965200"/>
          <a:ext cx="1054100" cy="4127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900" b="1"/>
            <a:t>Visualizar </a:t>
          </a:r>
          <a:br>
            <a:rPr lang="pt-BR" sz="900" b="1"/>
          </a:br>
          <a:r>
            <a:rPr lang="pt-BR" sz="900" b="1"/>
            <a:t>Critérios</a:t>
          </a:r>
        </a:p>
      </xdr:txBody>
    </xdr:sp>
    <xdr:clientData/>
  </xdr:twoCellAnchor>
  <xdr:twoCellAnchor editAs="oneCell">
    <xdr:from>
      <xdr:col>1</xdr:col>
      <xdr:colOff>209550</xdr:colOff>
      <xdr:row>0</xdr:row>
      <xdr:rowOff>88900</xdr:rowOff>
    </xdr:from>
    <xdr:to>
      <xdr:col>1</xdr:col>
      <xdr:colOff>1809749</xdr:colOff>
      <xdr:row>0</xdr:row>
      <xdr:rowOff>665796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4321FFEB-8888-43E5-85F2-E6D25E9BF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650" y="88900"/>
          <a:ext cx="1615439" cy="5768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15876</xdr:colOff>
      <xdr:row>0</xdr:row>
      <xdr:rowOff>127001</xdr:rowOff>
    </xdr:from>
    <xdr:to>
      <xdr:col>12</xdr:col>
      <xdr:colOff>516118</xdr:colOff>
      <xdr:row>0</xdr:row>
      <xdr:rowOff>662941</xdr:rowOff>
    </xdr:to>
    <xdr:pic>
      <xdr:nvPicPr>
        <xdr:cNvPr id="3" name="Imagem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AA51E4-E44F-44E5-B4BE-CF2E08279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2336" y="127001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247650</xdr:colOff>
      <xdr:row>0</xdr:row>
      <xdr:rowOff>419100</xdr:rowOff>
    </xdr:from>
    <xdr:to>
      <xdr:col>4</xdr:col>
      <xdr:colOff>565150</xdr:colOff>
      <xdr:row>0</xdr:row>
      <xdr:rowOff>730250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9FA64666-EE1F-4AA5-8254-75877E9A2A6D}"/>
            </a:ext>
          </a:extLst>
        </xdr:cNvPr>
        <xdr:cNvSpPr txBox="1"/>
      </xdr:nvSpPr>
      <xdr:spPr>
        <a:xfrm>
          <a:off x="2597150" y="419100"/>
          <a:ext cx="3378200" cy="311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>
              <a:solidFill>
                <a:schemeClr val="bg1"/>
              </a:solidFill>
            </a:rPr>
            <a:t>Baseado em</a:t>
          </a:r>
          <a:r>
            <a:rPr lang="pt-BR" sz="1100" b="1" baseline="0">
              <a:solidFill>
                <a:schemeClr val="bg1"/>
              </a:solidFill>
            </a:rPr>
            <a:t> múltiplos de salário</a:t>
          </a:r>
          <a:endParaRPr lang="pt-B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285750</xdr:colOff>
      <xdr:row>1</xdr:row>
      <xdr:rowOff>171449</xdr:rowOff>
    </xdr:from>
    <xdr:to>
      <xdr:col>1</xdr:col>
      <xdr:colOff>1339850</xdr:colOff>
      <xdr:row>4</xdr:row>
      <xdr:rowOff>104204</xdr:rowOff>
    </xdr:to>
    <xdr:sp macro="" textlink="">
      <xdr:nvSpPr>
        <xdr:cNvPr id="5" name="Retângulo: Cantos Arredondados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EC5DCB5-B5FC-49E8-8B93-96CA75337060}"/>
            </a:ext>
          </a:extLst>
        </xdr:cNvPr>
        <xdr:cNvSpPr/>
      </xdr:nvSpPr>
      <xdr:spPr>
        <a:xfrm>
          <a:off x="455083" y="946475"/>
          <a:ext cx="1054100" cy="492857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900" b="1"/>
            <a:t>Definir </a:t>
          </a:r>
          <a:br>
            <a:rPr lang="pt-BR" sz="900" b="1"/>
          </a:br>
          <a:r>
            <a:rPr lang="pt-BR" sz="900" b="1"/>
            <a:t>Critérios</a:t>
          </a:r>
        </a:p>
      </xdr:txBody>
    </xdr:sp>
    <xdr:clientData/>
  </xdr:twoCellAnchor>
  <xdr:twoCellAnchor editAs="oneCell">
    <xdr:from>
      <xdr:col>1</xdr:col>
      <xdr:colOff>209550</xdr:colOff>
      <xdr:row>0</xdr:row>
      <xdr:rowOff>82550</xdr:rowOff>
    </xdr:from>
    <xdr:to>
      <xdr:col>1</xdr:col>
      <xdr:colOff>1813559</xdr:colOff>
      <xdr:row>0</xdr:row>
      <xdr:rowOff>663256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36BF4769-3773-4DF5-A436-EF1FA73D3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650" y="82550"/>
          <a:ext cx="1615439" cy="5768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296333</xdr:colOff>
      <xdr:row>0</xdr:row>
      <xdr:rowOff>158750</xdr:rowOff>
    </xdr:from>
    <xdr:to>
      <xdr:col>15</xdr:col>
      <xdr:colOff>39158</xdr:colOff>
      <xdr:row>8</xdr:row>
      <xdr:rowOff>30692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F24B649-E97D-61E6-C9DA-DEA4307C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1416" y="158750"/>
          <a:ext cx="6410325" cy="153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328084</xdr:colOff>
      <xdr:row>9</xdr:row>
      <xdr:rowOff>21167</xdr:rowOff>
    </xdr:from>
    <xdr:to>
      <xdr:col>15</xdr:col>
      <xdr:colOff>70909</xdr:colOff>
      <xdr:row>17</xdr:row>
      <xdr:rowOff>168275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97313C3F-08DE-18A7-E64E-96BD1CF28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3167" y="1873250"/>
          <a:ext cx="6410325" cy="16711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youtube.com/watch?v=n0LIKrqzhnE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youtube.com/watch?v=n0LIKrqzhnE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8C159-1363-4EB2-9D5A-DD4A8B40F257}">
  <dimension ref="A1:AB1"/>
  <sheetViews>
    <sheetView showGridLines="0" tabSelected="1" zoomScale="110" zoomScaleNormal="110" workbookViewId="0">
      <selection activeCell="O18" sqref="O18"/>
    </sheetView>
  </sheetViews>
  <sheetFormatPr defaultRowHeight="15.6" x14ac:dyDescent="0.3"/>
  <cols>
    <col min="1" max="1" width="7.3984375" customWidth="1"/>
    <col min="2" max="2" width="5.3984375" customWidth="1"/>
  </cols>
  <sheetData>
    <row r="1" spans="1:28" s="2" customFormat="1" ht="61.5" customHeight="1" x14ac:dyDescent="0.3">
      <c r="A1" s="30"/>
      <c r="B1" s="30"/>
      <c r="C1" s="87"/>
      <c r="D1" s="88" t="s">
        <v>25</v>
      </c>
      <c r="E1" s="88"/>
      <c r="F1" s="88"/>
      <c r="G1" s="88"/>
      <c r="H1" s="88"/>
      <c r="I1" s="88"/>
      <c r="J1" s="88"/>
      <c r="K1" s="88"/>
      <c r="L1" s="88"/>
      <c r="M1" s="88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</sheetData>
  <sheetProtection algorithmName="SHA-512" hashValue="HWYB0SZguX5z96tbMm3OzXgMORvRWK2BczeSX7staAt8HWE/zxgl8+oqfIsyIQ1qUyP7J0ygDDORiHOGIfhbAQ==" saltValue="w81EzGDIB3YuWx4pW45k9A==" spinCount="100000"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DE8E-15AD-D342-924A-5C3732ABE356}">
  <dimension ref="A1:AB163"/>
  <sheetViews>
    <sheetView showGridLines="0" topLeftCell="A2" zoomScale="150" zoomScaleNormal="150" workbookViewId="0">
      <selection activeCell="D3" sqref="D3:J3"/>
    </sheetView>
  </sheetViews>
  <sheetFormatPr defaultColWidth="8.69921875" defaultRowHeight="14.4" x14ac:dyDescent="0.3"/>
  <cols>
    <col min="1" max="1" width="2.19921875" style="2" customWidth="1"/>
    <col min="2" max="2" width="28.69921875" style="2" customWidth="1"/>
    <col min="3" max="3" width="26.19921875" style="2" customWidth="1"/>
    <col min="4" max="4" width="14" style="1" customWidth="1"/>
    <col min="5" max="5" width="15.5" style="3" bestFit="1" customWidth="1"/>
    <col min="6" max="6" width="4.69921875" style="3" hidden="1" customWidth="1"/>
    <col min="7" max="8" width="5.59765625" style="3" hidden="1" customWidth="1"/>
    <col min="9" max="9" width="10.19921875" style="3" bestFit="1" customWidth="1"/>
    <col min="10" max="10" width="13" style="4" bestFit="1" customWidth="1"/>
    <col min="11" max="11" width="10.5" style="4" bestFit="1" customWidth="1"/>
    <col min="12" max="12" width="8.8984375" style="4" hidden="1" customWidth="1"/>
    <col min="13" max="13" width="8" style="4" customWidth="1"/>
    <col min="14" max="14" width="19.8984375" style="4" customWidth="1"/>
    <col min="15" max="15" width="8.69921875" style="2" customWidth="1"/>
    <col min="16" max="16384" width="8.69921875" style="2"/>
  </cols>
  <sheetData>
    <row r="1" spans="1:28" ht="61.5" customHeight="1" x14ac:dyDescent="0.3">
      <c r="A1" s="30"/>
      <c r="B1" s="30"/>
      <c r="C1" s="92" t="s">
        <v>47</v>
      </c>
      <c r="D1" s="93"/>
      <c r="E1" s="93"/>
      <c r="F1" s="31"/>
      <c r="G1" s="31"/>
      <c r="H1" s="31"/>
      <c r="I1" s="31"/>
      <c r="J1" s="32"/>
      <c r="K1" s="32"/>
      <c r="L1" s="32"/>
      <c r="M1" s="32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3" spans="1:28" ht="15.6" x14ac:dyDescent="0.3">
      <c r="C3" s="52" t="s">
        <v>23</v>
      </c>
      <c r="D3" s="91" t="s">
        <v>24</v>
      </c>
      <c r="E3" s="91"/>
      <c r="F3" s="91"/>
      <c r="G3" s="91"/>
      <c r="H3" s="91"/>
      <c r="I3" s="91"/>
      <c r="J3" s="91"/>
    </row>
    <row r="4" spans="1:28" x14ac:dyDescent="0.3">
      <c r="D4" s="51"/>
      <c r="E4" s="51"/>
      <c r="F4" s="51"/>
      <c r="G4" s="51"/>
      <c r="H4" s="51"/>
      <c r="I4" s="51"/>
      <c r="J4" s="51"/>
      <c r="P4" s="94" t="s">
        <v>26</v>
      </c>
      <c r="Q4" s="94"/>
      <c r="R4" s="94"/>
      <c r="S4" s="94"/>
      <c r="T4" s="94"/>
      <c r="U4" s="94"/>
      <c r="V4" s="94"/>
      <c r="W4" s="94"/>
      <c r="X4" s="94"/>
      <c r="Y4" s="94"/>
    </row>
    <row r="5" spans="1:28" x14ac:dyDescent="0.3">
      <c r="C5" s="47" t="s">
        <v>20</v>
      </c>
      <c r="D5" s="48" t="s">
        <v>19</v>
      </c>
      <c r="E5" s="78">
        <v>45292</v>
      </c>
      <c r="F5" s="49"/>
      <c r="G5" s="49"/>
      <c r="H5" s="49"/>
      <c r="I5" s="50" t="s">
        <v>21</v>
      </c>
      <c r="J5" s="77">
        <v>45473</v>
      </c>
      <c r="K5" s="46">
        <f>J5-E5</f>
        <v>181</v>
      </c>
      <c r="P5" s="89" t="s">
        <v>56</v>
      </c>
      <c r="Q5" s="89"/>
      <c r="R5" s="89"/>
      <c r="S5" s="89"/>
      <c r="T5" s="89"/>
      <c r="U5" s="89"/>
      <c r="V5" s="89"/>
      <c r="W5" s="89"/>
      <c r="X5" s="89"/>
      <c r="Y5" s="89"/>
    </row>
    <row r="6" spans="1:28" hidden="1" x14ac:dyDescent="0.3"/>
    <row r="7" spans="1:28" ht="15" thickBot="1" x14ac:dyDescent="0.35">
      <c r="P7" s="100">
        <v>0.5</v>
      </c>
      <c r="Q7" s="96" t="s">
        <v>27</v>
      </c>
      <c r="R7" s="96"/>
      <c r="S7" s="98" t="s">
        <v>35</v>
      </c>
      <c r="T7" s="98"/>
      <c r="U7" s="98"/>
      <c r="V7" s="98"/>
      <c r="W7" s="98"/>
      <c r="X7" s="98"/>
      <c r="Y7" s="98"/>
    </row>
    <row r="8" spans="1:28" ht="15" thickBot="1" x14ac:dyDescent="0.35">
      <c r="B8" s="44" t="s">
        <v>8</v>
      </c>
      <c r="C8" s="40"/>
      <c r="D8" s="40"/>
      <c r="E8" s="41"/>
      <c r="F8" s="41"/>
      <c r="G8" s="41"/>
      <c r="H8" s="41"/>
      <c r="I8" s="41"/>
      <c r="J8" s="42"/>
      <c r="K8" s="42"/>
      <c r="L8" s="42"/>
      <c r="M8" s="43">
        <f>100%/L162</f>
        <v>2.6927247041573284E-2</v>
      </c>
      <c r="N8" s="76">
        <v>208516.67</v>
      </c>
      <c r="P8" s="100"/>
      <c r="Q8" s="96"/>
      <c r="R8" s="96"/>
      <c r="S8" s="98"/>
      <c r="T8" s="98"/>
      <c r="U8" s="98"/>
      <c r="V8" s="98"/>
      <c r="W8" s="98"/>
      <c r="X8" s="98"/>
      <c r="Y8" s="98"/>
    </row>
    <row r="9" spans="1:28" x14ac:dyDescent="0.3">
      <c r="B9" s="36" t="s">
        <v>46</v>
      </c>
      <c r="C9" s="37" t="s">
        <v>0</v>
      </c>
      <c r="D9" s="38" t="s">
        <v>1</v>
      </c>
      <c r="E9" s="39" t="s">
        <v>18</v>
      </c>
      <c r="F9" s="6"/>
      <c r="G9" s="6"/>
      <c r="H9" s="6"/>
      <c r="I9" s="39" t="s">
        <v>2</v>
      </c>
      <c r="J9" s="39" t="s">
        <v>55</v>
      </c>
      <c r="K9" s="39" t="s">
        <v>3</v>
      </c>
      <c r="L9" s="39" t="s">
        <v>4</v>
      </c>
      <c r="M9" s="39" t="s">
        <v>5</v>
      </c>
      <c r="N9" s="39" t="s">
        <v>22</v>
      </c>
      <c r="P9" s="100"/>
      <c r="Q9" s="96"/>
      <c r="R9" s="96"/>
      <c r="S9" s="98"/>
      <c r="T9" s="98"/>
      <c r="U9" s="98"/>
      <c r="V9" s="98"/>
      <c r="W9" s="98"/>
      <c r="X9" s="98"/>
      <c r="Y9" s="98"/>
    </row>
    <row r="10" spans="1:28" x14ac:dyDescent="0.3">
      <c r="B10" s="54" t="s">
        <v>10</v>
      </c>
      <c r="C10" s="55" t="s">
        <v>17</v>
      </c>
      <c r="D10" s="56">
        <v>44986</v>
      </c>
      <c r="E10" s="57">
        <v>1</v>
      </c>
      <c r="F10" s="20">
        <f>IF(H10&gt;$K$5,$K$5,G10)</f>
        <v>181</v>
      </c>
      <c r="G10" s="20">
        <f>H10</f>
        <v>487</v>
      </c>
      <c r="H10" s="20">
        <f t="shared" ref="H10:H16" si="0">$J$5-D10</f>
        <v>487</v>
      </c>
      <c r="I10" s="33">
        <f>F10/$K$5</f>
        <v>1</v>
      </c>
      <c r="J10" s="75">
        <v>1.2</v>
      </c>
      <c r="K10" s="75">
        <v>1.2</v>
      </c>
      <c r="L10" s="21">
        <f>E10*I10*J10*K10</f>
        <v>1.44</v>
      </c>
      <c r="M10" s="34">
        <f t="shared" ref="M10:M160" si="1">L10*$M$8</f>
        <v>3.8775235739865528E-2</v>
      </c>
      <c r="N10" s="45">
        <f>M10*$N$8</f>
        <v>8085.2830349417463</v>
      </c>
      <c r="O10" s="15"/>
      <c r="P10" s="100">
        <v>0.8</v>
      </c>
      <c r="Q10" s="96" t="s">
        <v>28</v>
      </c>
      <c r="R10" s="96"/>
      <c r="S10" s="101" t="s">
        <v>45</v>
      </c>
      <c r="T10" s="98"/>
      <c r="U10" s="98"/>
      <c r="V10" s="98"/>
      <c r="W10" s="98"/>
      <c r="X10" s="98"/>
      <c r="Y10" s="98"/>
      <c r="Z10" s="53"/>
    </row>
    <row r="11" spans="1:28" x14ac:dyDescent="0.3">
      <c r="B11" s="79" t="s">
        <v>12</v>
      </c>
      <c r="C11" s="55" t="s">
        <v>17</v>
      </c>
      <c r="D11" s="59">
        <v>44417</v>
      </c>
      <c r="E11" s="60">
        <v>1</v>
      </c>
      <c r="F11" s="20">
        <f t="shared" ref="F11:F74" si="2">IF(H11&gt;$K$5,$K$5,G11)</f>
        <v>181</v>
      </c>
      <c r="G11" s="20">
        <f t="shared" ref="G11:G74" si="3">H11</f>
        <v>1056</v>
      </c>
      <c r="H11" s="20">
        <f t="shared" si="0"/>
        <v>1056</v>
      </c>
      <c r="I11" s="33">
        <f t="shared" ref="I11:I74" si="4">F11/$K$5</f>
        <v>1</v>
      </c>
      <c r="J11" s="75">
        <v>0.8</v>
      </c>
      <c r="K11" s="75">
        <v>0.8</v>
      </c>
      <c r="L11" s="23">
        <f t="shared" ref="L11:L160" si="5">E11*I11*J11*K11</f>
        <v>0.64000000000000012</v>
      </c>
      <c r="M11" s="35">
        <f t="shared" si="1"/>
        <v>1.7233438106606904E-2</v>
      </c>
      <c r="N11" s="45">
        <f t="shared" ref="N11:N160" si="6">M11*$N$8</f>
        <v>3593.459126640777</v>
      </c>
      <c r="O11" s="15"/>
      <c r="P11" s="100"/>
      <c r="Q11" s="96"/>
      <c r="R11" s="96"/>
      <c r="S11" s="98"/>
      <c r="T11" s="98"/>
      <c r="U11" s="98"/>
      <c r="V11" s="98"/>
      <c r="W11" s="98"/>
      <c r="X11" s="98"/>
      <c r="Y11" s="98"/>
      <c r="Z11" s="53"/>
    </row>
    <row r="12" spans="1:28" x14ac:dyDescent="0.3">
      <c r="B12" s="58" t="s">
        <v>11</v>
      </c>
      <c r="C12" s="55" t="s">
        <v>17</v>
      </c>
      <c r="D12" s="59">
        <v>45381</v>
      </c>
      <c r="E12" s="61">
        <v>1</v>
      </c>
      <c r="F12" s="20">
        <f t="shared" si="2"/>
        <v>92</v>
      </c>
      <c r="G12" s="20">
        <f t="shared" si="3"/>
        <v>92</v>
      </c>
      <c r="H12" s="20">
        <f t="shared" si="0"/>
        <v>92</v>
      </c>
      <c r="I12" s="33">
        <f t="shared" si="4"/>
        <v>0.50828729281767959</v>
      </c>
      <c r="J12" s="75">
        <v>1</v>
      </c>
      <c r="K12" s="75">
        <v>0.8</v>
      </c>
      <c r="L12" s="23">
        <f t="shared" si="5"/>
        <v>0.40662983425414367</v>
      </c>
      <c r="M12" s="35">
        <f t="shared" si="1"/>
        <v>1.0949422001435324E-2</v>
      </c>
      <c r="N12" s="45">
        <f t="shared" si="6"/>
        <v>2283.1370141640291</v>
      </c>
      <c r="O12" s="15"/>
      <c r="P12" s="100"/>
      <c r="Q12" s="96"/>
      <c r="R12" s="96"/>
      <c r="S12" s="98"/>
      <c r="T12" s="98"/>
      <c r="U12" s="98"/>
      <c r="V12" s="98"/>
      <c r="W12" s="98"/>
      <c r="X12" s="98"/>
      <c r="Y12" s="98"/>
      <c r="Z12" s="53"/>
    </row>
    <row r="13" spans="1:28" x14ac:dyDescent="0.3">
      <c r="B13" s="62" t="s">
        <v>13</v>
      </c>
      <c r="C13" s="55" t="s">
        <v>17</v>
      </c>
      <c r="D13" s="59">
        <v>43704</v>
      </c>
      <c r="E13" s="60">
        <v>1.2</v>
      </c>
      <c r="F13" s="20">
        <f t="shared" si="2"/>
        <v>181</v>
      </c>
      <c r="G13" s="20">
        <f t="shared" si="3"/>
        <v>1769</v>
      </c>
      <c r="H13" s="20">
        <f t="shared" si="0"/>
        <v>1769</v>
      </c>
      <c r="I13" s="33">
        <f t="shared" si="4"/>
        <v>1</v>
      </c>
      <c r="J13" s="75">
        <v>1.2</v>
      </c>
      <c r="K13" s="75">
        <v>1.2</v>
      </c>
      <c r="L13" s="23">
        <f t="shared" si="5"/>
        <v>1.728</v>
      </c>
      <c r="M13" s="35">
        <f t="shared" si="1"/>
        <v>4.6530282887838635E-2</v>
      </c>
      <c r="N13" s="45">
        <f t="shared" si="6"/>
        <v>9702.3396419300971</v>
      </c>
      <c r="P13" s="100">
        <v>1</v>
      </c>
      <c r="Q13" s="96" t="s">
        <v>29</v>
      </c>
      <c r="R13" s="96"/>
      <c r="S13" s="101" t="s">
        <v>44</v>
      </c>
      <c r="T13" s="98"/>
      <c r="U13" s="98"/>
      <c r="V13" s="98"/>
      <c r="W13" s="98"/>
      <c r="X13" s="98"/>
      <c r="Y13" s="98"/>
    </row>
    <row r="14" spans="1:28" x14ac:dyDescent="0.3">
      <c r="B14" s="62" t="s">
        <v>14</v>
      </c>
      <c r="C14" s="55" t="s">
        <v>17</v>
      </c>
      <c r="D14" s="59">
        <v>43934</v>
      </c>
      <c r="E14" s="61">
        <v>1</v>
      </c>
      <c r="F14" s="20">
        <f t="shared" si="2"/>
        <v>181</v>
      </c>
      <c r="G14" s="20">
        <f t="shared" si="3"/>
        <v>1539</v>
      </c>
      <c r="H14" s="20">
        <f t="shared" si="0"/>
        <v>1539</v>
      </c>
      <c r="I14" s="33">
        <f t="shared" si="4"/>
        <v>1</v>
      </c>
      <c r="J14" s="75">
        <v>1</v>
      </c>
      <c r="K14" s="75">
        <v>0.8</v>
      </c>
      <c r="L14" s="23">
        <f t="shared" si="5"/>
        <v>0.8</v>
      </c>
      <c r="M14" s="35">
        <f t="shared" si="1"/>
        <v>2.1541797633258628E-2</v>
      </c>
      <c r="N14" s="45">
        <f t="shared" si="6"/>
        <v>4491.8239083009703</v>
      </c>
      <c r="P14" s="100"/>
      <c r="Q14" s="96"/>
      <c r="R14" s="96"/>
      <c r="S14" s="98"/>
      <c r="T14" s="98"/>
      <c r="U14" s="98"/>
      <c r="V14" s="98"/>
      <c r="W14" s="98"/>
      <c r="X14" s="98"/>
      <c r="Y14" s="98"/>
    </row>
    <row r="15" spans="1:28" x14ac:dyDescent="0.3">
      <c r="B15" s="62" t="s">
        <v>15</v>
      </c>
      <c r="C15" s="55" t="s">
        <v>17</v>
      </c>
      <c r="D15" s="63">
        <v>45112</v>
      </c>
      <c r="E15" s="61">
        <v>0.7</v>
      </c>
      <c r="F15" s="20">
        <f t="shared" si="2"/>
        <v>181</v>
      </c>
      <c r="G15" s="20">
        <f t="shared" si="3"/>
        <v>361</v>
      </c>
      <c r="H15" s="20">
        <f t="shared" si="0"/>
        <v>361</v>
      </c>
      <c r="I15" s="33">
        <f t="shared" si="4"/>
        <v>1</v>
      </c>
      <c r="J15" s="75">
        <v>0.8</v>
      </c>
      <c r="K15" s="75">
        <v>1</v>
      </c>
      <c r="L15" s="23">
        <f t="shared" ref="L15" si="7">E15*I15*J15*K15</f>
        <v>0.55999999999999994</v>
      </c>
      <c r="M15" s="35">
        <f t="shared" ref="M15" si="8">L15*$M$8</f>
        <v>1.5079258343281037E-2</v>
      </c>
      <c r="N15" s="45">
        <f t="shared" ref="N15" si="9">M15*$N$8</f>
        <v>3144.2767358106789</v>
      </c>
      <c r="P15" s="100"/>
      <c r="Q15" s="96"/>
      <c r="R15" s="96"/>
      <c r="S15" s="98"/>
      <c r="T15" s="98"/>
      <c r="U15" s="98"/>
      <c r="V15" s="98"/>
      <c r="W15" s="98"/>
      <c r="X15" s="98"/>
      <c r="Y15" s="98"/>
    </row>
    <row r="16" spans="1:28" x14ac:dyDescent="0.3">
      <c r="B16" s="62" t="s">
        <v>16</v>
      </c>
      <c r="C16" s="55" t="s">
        <v>17</v>
      </c>
      <c r="D16" s="59">
        <v>44971</v>
      </c>
      <c r="E16" s="60">
        <v>0.5</v>
      </c>
      <c r="F16" s="20">
        <f t="shared" si="2"/>
        <v>181</v>
      </c>
      <c r="G16" s="20">
        <f t="shared" si="3"/>
        <v>502</v>
      </c>
      <c r="H16" s="20">
        <f t="shared" si="0"/>
        <v>502</v>
      </c>
      <c r="I16" s="33">
        <f t="shared" si="4"/>
        <v>1</v>
      </c>
      <c r="J16" s="75">
        <v>1</v>
      </c>
      <c r="K16" s="75">
        <v>1</v>
      </c>
      <c r="L16" s="23">
        <f t="shared" si="5"/>
        <v>0.5</v>
      </c>
      <c r="M16" s="34">
        <f t="shared" si="1"/>
        <v>1.3463623520786642E-2</v>
      </c>
      <c r="N16" s="45">
        <f t="shared" si="6"/>
        <v>2807.3899426881067</v>
      </c>
      <c r="P16" s="100">
        <v>1.2</v>
      </c>
      <c r="Q16" s="96" t="s">
        <v>30</v>
      </c>
      <c r="R16" s="96"/>
      <c r="S16" s="98" t="s">
        <v>36</v>
      </c>
      <c r="T16" s="98"/>
      <c r="U16" s="98"/>
      <c r="V16" s="98"/>
      <c r="W16" s="98"/>
      <c r="X16" s="98"/>
      <c r="Y16" s="98"/>
    </row>
    <row r="17" spans="2:26" x14ac:dyDescent="0.3">
      <c r="B17" s="80" t="s">
        <v>43</v>
      </c>
      <c r="C17" s="55" t="s">
        <v>17</v>
      </c>
      <c r="D17" s="59">
        <v>44974</v>
      </c>
      <c r="E17" s="61">
        <v>1</v>
      </c>
      <c r="F17" s="20">
        <f t="shared" si="2"/>
        <v>181</v>
      </c>
      <c r="G17" s="20">
        <f t="shared" si="3"/>
        <v>499</v>
      </c>
      <c r="H17" s="20">
        <f t="shared" ref="H17:H80" si="10">$J$5-D17</f>
        <v>499</v>
      </c>
      <c r="I17" s="33">
        <f t="shared" si="4"/>
        <v>1</v>
      </c>
      <c r="J17" s="75">
        <v>1</v>
      </c>
      <c r="K17" s="75">
        <v>1.2</v>
      </c>
      <c r="L17" s="23">
        <f t="shared" si="5"/>
        <v>1.2</v>
      </c>
      <c r="M17" s="35">
        <f t="shared" si="1"/>
        <v>3.2312696449887941E-2</v>
      </c>
      <c r="N17" s="45">
        <f t="shared" si="6"/>
        <v>6737.7358624514554</v>
      </c>
      <c r="P17" s="100"/>
      <c r="Q17" s="96"/>
      <c r="R17" s="96"/>
      <c r="S17" s="98"/>
      <c r="T17" s="98"/>
      <c r="U17" s="98"/>
      <c r="V17" s="98"/>
      <c r="W17" s="98"/>
      <c r="X17" s="98"/>
      <c r="Y17" s="98"/>
    </row>
    <row r="18" spans="2:26" x14ac:dyDescent="0.3">
      <c r="B18" s="81" t="s">
        <v>15</v>
      </c>
      <c r="C18" s="82" t="s">
        <v>17</v>
      </c>
      <c r="D18" s="59">
        <v>44986</v>
      </c>
      <c r="E18" s="60">
        <v>1</v>
      </c>
      <c r="F18" s="20">
        <f t="shared" si="2"/>
        <v>181</v>
      </c>
      <c r="G18" s="20">
        <f t="shared" si="3"/>
        <v>487</v>
      </c>
      <c r="H18" s="20">
        <f t="shared" si="10"/>
        <v>487</v>
      </c>
      <c r="I18" s="33">
        <f t="shared" si="4"/>
        <v>1</v>
      </c>
      <c r="J18" s="75">
        <v>1.2</v>
      </c>
      <c r="K18" s="75">
        <v>1.2</v>
      </c>
      <c r="L18" s="23">
        <f t="shared" si="5"/>
        <v>1.44</v>
      </c>
      <c r="M18" s="35">
        <f t="shared" si="1"/>
        <v>3.8775235739865528E-2</v>
      </c>
      <c r="N18" s="45">
        <f t="shared" si="6"/>
        <v>8085.2830349417463</v>
      </c>
      <c r="P18" s="100"/>
      <c r="Q18" s="96"/>
      <c r="R18" s="96"/>
      <c r="S18" s="98"/>
      <c r="T18" s="98"/>
      <c r="U18" s="98"/>
      <c r="V18" s="98"/>
      <c r="W18" s="98"/>
      <c r="X18" s="98"/>
      <c r="Y18" s="98"/>
    </row>
    <row r="19" spans="2:26" x14ac:dyDescent="0.3">
      <c r="B19" s="64" t="s">
        <v>16</v>
      </c>
      <c r="C19" s="65" t="s">
        <v>17</v>
      </c>
      <c r="D19" s="59">
        <v>44417</v>
      </c>
      <c r="E19" s="60">
        <v>1</v>
      </c>
      <c r="F19" s="20">
        <f t="shared" si="2"/>
        <v>181</v>
      </c>
      <c r="G19" s="20">
        <f t="shared" si="3"/>
        <v>1056</v>
      </c>
      <c r="H19" s="20">
        <f t="shared" si="10"/>
        <v>1056</v>
      </c>
      <c r="I19" s="33">
        <f t="shared" si="4"/>
        <v>1</v>
      </c>
      <c r="J19" s="75">
        <v>0.8</v>
      </c>
      <c r="K19" s="75">
        <v>0.8</v>
      </c>
      <c r="L19" s="23">
        <f t="shared" si="5"/>
        <v>0.64000000000000012</v>
      </c>
      <c r="M19" s="35">
        <f t="shared" si="1"/>
        <v>1.7233438106606904E-2</v>
      </c>
      <c r="N19" s="45">
        <f t="shared" si="6"/>
        <v>3593.459126640777</v>
      </c>
      <c r="P19" s="90" t="s">
        <v>57</v>
      </c>
      <c r="Q19" s="90"/>
      <c r="R19" s="90"/>
      <c r="S19" s="90"/>
      <c r="T19" s="90"/>
      <c r="U19" s="90"/>
      <c r="V19" s="90"/>
      <c r="W19" s="90"/>
      <c r="X19" s="90"/>
      <c r="Y19" s="90"/>
    </row>
    <row r="20" spans="2:26" x14ac:dyDescent="0.3">
      <c r="B20" s="64" t="s">
        <v>43</v>
      </c>
      <c r="C20" s="65" t="s">
        <v>17</v>
      </c>
      <c r="D20" s="59">
        <v>45381</v>
      </c>
      <c r="E20" s="60">
        <v>1</v>
      </c>
      <c r="F20" s="20">
        <f t="shared" si="2"/>
        <v>92</v>
      </c>
      <c r="G20" s="20">
        <f t="shared" si="3"/>
        <v>92</v>
      </c>
      <c r="H20" s="20">
        <f t="shared" si="10"/>
        <v>92</v>
      </c>
      <c r="I20" s="33">
        <f t="shared" si="4"/>
        <v>0.50828729281767959</v>
      </c>
      <c r="J20" s="75">
        <v>1</v>
      </c>
      <c r="K20" s="75">
        <v>0.8</v>
      </c>
      <c r="L20" s="23">
        <f t="shared" si="5"/>
        <v>0.40662983425414367</v>
      </c>
      <c r="M20" s="35">
        <f t="shared" si="1"/>
        <v>1.0949422001435324E-2</v>
      </c>
      <c r="N20" s="45">
        <f t="shared" si="6"/>
        <v>2283.1370141640291</v>
      </c>
      <c r="P20" s="100">
        <v>0.5</v>
      </c>
      <c r="Q20" s="96" t="s">
        <v>31</v>
      </c>
      <c r="R20" s="96"/>
      <c r="S20" s="98" t="s">
        <v>39</v>
      </c>
      <c r="T20" s="98"/>
      <c r="U20" s="98"/>
      <c r="V20" s="98"/>
      <c r="W20" s="98"/>
      <c r="X20" s="98"/>
      <c r="Y20" s="98"/>
      <c r="Z20" s="53"/>
    </row>
    <row r="21" spans="2:26" x14ac:dyDescent="0.3">
      <c r="B21" s="64" t="s">
        <v>15</v>
      </c>
      <c r="C21" s="65" t="s">
        <v>17</v>
      </c>
      <c r="D21" s="59">
        <v>43704</v>
      </c>
      <c r="E21" s="60">
        <v>1.2</v>
      </c>
      <c r="F21" s="20">
        <f t="shared" si="2"/>
        <v>181</v>
      </c>
      <c r="G21" s="20">
        <f t="shared" si="3"/>
        <v>1769</v>
      </c>
      <c r="H21" s="20">
        <f t="shared" si="10"/>
        <v>1769</v>
      </c>
      <c r="I21" s="33">
        <f t="shared" si="4"/>
        <v>1</v>
      </c>
      <c r="J21" s="75">
        <v>1.2</v>
      </c>
      <c r="K21" s="75">
        <v>1</v>
      </c>
      <c r="L21" s="23">
        <f t="shared" si="5"/>
        <v>1.44</v>
      </c>
      <c r="M21" s="34">
        <f t="shared" si="1"/>
        <v>3.8775235739865528E-2</v>
      </c>
      <c r="N21" s="45">
        <f t="shared" si="6"/>
        <v>8085.2830349417463</v>
      </c>
      <c r="P21" s="100"/>
      <c r="Q21" s="96"/>
      <c r="R21" s="96"/>
      <c r="S21" s="98"/>
      <c r="T21" s="98"/>
      <c r="U21" s="98"/>
      <c r="V21" s="98"/>
      <c r="W21" s="98"/>
      <c r="X21" s="98"/>
      <c r="Y21" s="98"/>
      <c r="Z21" s="53"/>
    </row>
    <row r="22" spans="2:26" x14ac:dyDescent="0.3">
      <c r="B22" s="64" t="s">
        <v>16</v>
      </c>
      <c r="C22" s="65" t="s">
        <v>17</v>
      </c>
      <c r="D22" s="59">
        <v>43934</v>
      </c>
      <c r="E22" s="60">
        <v>1</v>
      </c>
      <c r="F22" s="20">
        <f t="shared" si="2"/>
        <v>181</v>
      </c>
      <c r="G22" s="20">
        <f t="shared" si="3"/>
        <v>1539</v>
      </c>
      <c r="H22" s="20">
        <f t="shared" si="10"/>
        <v>1539</v>
      </c>
      <c r="I22" s="33">
        <f t="shared" si="4"/>
        <v>1</v>
      </c>
      <c r="J22" s="75">
        <v>1</v>
      </c>
      <c r="K22" s="75">
        <v>0.8</v>
      </c>
      <c r="L22" s="23">
        <f t="shared" si="5"/>
        <v>0.8</v>
      </c>
      <c r="M22" s="35">
        <f t="shared" si="1"/>
        <v>2.1541797633258628E-2</v>
      </c>
      <c r="N22" s="45">
        <f t="shared" si="6"/>
        <v>4491.8239083009703</v>
      </c>
      <c r="P22" s="100"/>
      <c r="Q22" s="96"/>
      <c r="R22" s="96"/>
      <c r="S22" s="98"/>
      <c r="T22" s="98"/>
      <c r="U22" s="98"/>
      <c r="V22" s="98"/>
      <c r="W22" s="98"/>
      <c r="X22" s="98"/>
      <c r="Y22" s="98"/>
      <c r="Z22" s="53"/>
    </row>
    <row r="23" spans="2:26" x14ac:dyDescent="0.3">
      <c r="B23" s="64" t="s">
        <v>43</v>
      </c>
      <c r="C23" s="65" t="s">
        <v>17</v>
      </c>
      <c r="D23" s="59">
        <v>45112</v>
      </c>
      <c r="E23" s="60">
        <v>0.5</v>
      </c>
      <c r="F23" s="20">
        <f t="shared" si="2"/>
        <v>181</v>
      </c>
      <c r="G23" s="20">
        <f t="shared" si="3"/>
        <v>361</v>
      </c>
      <c r="H23" s="20">
        <f t="shared" si="10"/>
        <v>361</v>
      </c>
      <c r="I23" s="33">
        <f t="shared" si="4"/>
        <v>1</v>
      </c>
      <c r="J23" s="75">
        <v>0.8</v>
      </c>
      <c r="K23" s="75">
        <v>1</v>
      </c>
      <c r="L23" s="23">
        <f t="shared" si="5"/>
        <v>0.4</v>
      </c>
      <c r="M23" s="35">
        <f t="shared" si="1"/>
        <v>1.0770898816629314E-2</v>
      </c>
      <c r="N23" s="45">
        <f t="shared" si="6"/>
        <v>2245.9119541504851</v>
      </c>
      <c r="P23" s="100">
        <v>0.8</v>
      </c>
      <c r="Q23" s="96" t="s">
        <v>32</v>
      </c>
      <c r="R23" s="96"/>
      <c r="S23" s="98" t="s">
        <v>40</v>
      </c>
      <c r="T23" s="98"/>
      <c r="U23" s="98"/>
      <c r="V23" s="98"/>
      <c r="W23" s="98"/>
      <c r="X23" s="98"/>
      <c r="Y23" s="98"/>
      <c r="Z23" s="53"/>
    </row>
    <row r="24" spans="2:26" x14ac:dyDescent="0.3">
      <c r="B24" s="64" t="s">
        <v>15</v>
      </c>
      <c r="C24" s="65" t="s">
        <v>17</v>
      </c>
      <c r="D24" s="59">
        <v>44971</v>
      </c>
      <c r="E24" s="60">
        <v>0.5</v>
      </c>
      <c r="F24" s="20">
        <f t="shared" si="2"/>
        <v>181</v>
      </c>
      <c r="G24" s="20">
        <f t="shared" si="3"/>
        <v>502</v>
      </c>
      <c r="H24" s="20">
        <f t="shared" si="10"/>
        <v>502</v>
      </c>
      <c r="I24" s="33">
        <f t="shared" si="4"/>
        <v>1</v>
      </c>
      <c r="J24" s="75">
        <v>1</v>
      </c>
      <c r="K24" s="75">
        <v>1</v>
      </c>
      <c r="L24" s="23">
        <f t="shared" si="5"/>
        <v>0.5</v>
      </c>
      <c r="M24" s="35">
        <f t="shared" si="1"/>
        <v>1.3463623520786642E-2</v>
      </c>
      <c r="N24" s="45">
        <f t="shared" si="6"/>
        <v>2807.3899426881067</v>
      </c>
      <c r="P24" s="100"/>
      <c r="Q24" s="96"/>
      <c r="R24" s="96"/>
      <c r="S24" s="98"/>
      <c r="T24" s="98"/>
      <c r="U24" s="98"/>
      <c r="V24" s="98"/>
      <c r="W24" s="98"/>
      <c r="X24" s="98"/>
      <c r="Y24" s="98"/>
    </row>
    <row r="25" spans="2:26" x14ac:dyDescent="0.3">
      <c r="B25" s="66" t="s">
        <v>16</v>
      </c>
      <c r="C25" s="67" t="s">
        <v>17</v>
      </c>
      <c r="D25" s="59">
        <v>44974</v>
      </c>
      <c r="E25" s="60">
        <v>1</v>
      </c>
      <c r="F25" s="20">
        <f t="shared" si="2"/>
        <v>181</v>
      </c>
      <c r="G25" s="20">
        <f t="shared" si="3"/>
        <v>499</v>
      </c>
      <c r="H25" s="20">
        <f t="shared" si="10"/>
        <v>499</v>
      </c>
      <c r="I25" s="33">
        <f t="shared" si="4"/>
        <v>1</v>
      </c>
      <c r="J25" s="75">
        <v>1</v>
      </c>
      <c r="K25" s="75">
        <v>1.2</v>
      </c>
      <c r="L25" s="23">
        <f t="shared" ref="L25" si="11">E25*I25*J25*K25</f>
        <v>1.2</v>
      </c>
      <c r="M25" s="35">
        <f t="shared" ref="M25" si="12">L25*$M$8</f>
        <v>3.2312696449887941E-2</v>
      </c>
      <c r="N25" s="45">
        <f t="shared" ref="N25" si="13">M25*$N$8</f>
        <v>6737.7358624514554</v>
      </c>
      <c r="P25" s="100"/>
      <c r="Q25" s="96"/>
      <c r="R25" s="96"/>
      <c r="S25" s="98"/>
      <c r="T25" s="98"/>
      <c r="U25" s="98"/>
      <c r="V25" s="98"/>
      <c r="W25" s="98"/>
      <c r="X25" s="98"/>
      <c r="Y25" s="98"/>
    </row>
    <row r="26" spans="2:26" x14ac:dyDescent="0.3">
      <c r="B26" s="64" t="s">
        <v>43</v>
      </c>
      <c r="C26" s="65" t="s">
        <v>17</v>
      </c>
      <c r="D26" s="59">
        <v>44986</v>
      </c>
      <c r="E26" s="60">
        <v>1</v>
      </c>
      <c r="F26" s="20">
        <f t="shared" si="2"/>
        <v>181</v>
      </c>
      <c r="G26" s="20">
        <f t="shared" si="3"/>
        <v>487</v>
      </c>
      <c r="H26" s="20">
        <f t="shared" si="10"/>
        <v>487</v>
      </c>
      <c r="I26" s="33">
        <f t="shared" si="4"/>
        <v>1</v>
      </c>
      <c r="J26" s="75">
        <v>1.2</v>
      </c>
      <c r="K26" s="75">
        <v>1.2</v>
      </c>
      <c r="L26" s="23">
        <f t="shared" si="5"/>
        <v>1.44</v>
      </c>
      <c r="M26" s="35">
        <f t="shared" si="1"/>
        <v>3.8775235739865528E-2</v>
      </c>
      <c r="N26" s="45">
        <f t="shared" si="6"/>
        <v>8085.2830349417463</v>
      </c>
      <c r="P26" s="100">
        <v>1</v>
      </c>
      <c r="Q26" s="96" t="s">
        <v>33</v>
      </c>
      <c r="R26" s="96"/>
      <c r="S26" s="98" t="s">
        <v>41</v>
      </c>
      <c r="T26" s="98"/>
      <c r="U26" s="98"/>
      <c r="V26" s="98"/>
      <c r="W26" s="98"/>
      <c r="X26" s="98"/>
      <c r="Y26" s="98"/>
    </row>
    <row r="27" spans="2:26" x14ac:dyDescent="0.3">
      <c r="B27" s="64" t="s">
        <v>15</v>
      </c>
      <c r="C27" s="65" t="s">
        <v>17</v>
      </c>
      <c r="D27" s="59">
        <v>44417</v>
      </c>
      <c r="E27" s="60">
        <v>1</v>
      </c>
      <c r="F27" s="20">
        <f t="shared" si="2"/>
        <v>181</v>
      </c>
      <c r="G27" s="20">
        <f t="shared" si="3"/>
        <v>1056</v>
      </c>
      <c r="H27" s="20">
        <f t="shared" si="10"/>
        <v>1056</v>
      </c>
      <c r="I27" s="33">
        <f t="shared" si="4"/>
        <v>1</v>
      </c>
      <c r="J27" s="75">
        <v>0.8</v>
      </c>
      <c r="K27" s="75">
        <v>0.8</v>
      </c>
      <c r="L27" s="23">
        <f t="shared" si="5"/>
        <v>0.64000000000000012</v>
      </c>
      <c r="M27" s="34">
        <f t="shared" si="1"/>
        <v>1.7233438106606904E-2</v>
      </c>
      <c r="N27" s="45">
        <f t="shared" si="6"/>
        <v>3593.459126640777</v>
      </c>
      <c r="P27" s="100"/>
      <c r="Q27" s="96"/>
      <c r="R27" s="96"/>
      <c r="S27" s="98"/>
      <c r="T27" s="98"/>
      <c r="U27" s="98"/>
      <c r="V27" s="98"/>
      <c r="W27" s="98"/>
      <c r="X27" s="98"/>
      <c r="Y27" s="98"/>
    </row>
    <row r="28" spans="2:26" x14ac:dyDescent="0.3">
      <c r="B28" s="64" t="s">
        <v>16</v>
      </c>
      <c r="C28" s="65" t="s">
        <v>17</v>
      </c>
      <c r="D28" s="59">
        <v>45381</v>
      </c>
      <c r="E28" s="60">
        <v>1</v>
      </c>
      <c r="F28" s="20">
        <f t="shared" si="2"/>
        <v>92</v>
      </c>
      <c r="G28" s="20">
        <f t="shared" si="3"/>
        <v>92</v>
      </c>
      <c r="H28" s="20">
        <f t="shared" si="10"/>
        <v>92</v>
      </c>
      <c r="I28" s="33">
        <f t="shared" si="4"/>
        <v>0.50828729281767959</v>
      </c>
      <c r="J28" s="75">
        <v>1</v>
      </c>
      <c r="K28" s="75">
        <v>0.8</v>
      </c>
      <c r="L28" s="23">
        <f t="shared" si="5"/>
        <v>0.40662983425414367</v>
      </c>
      <c r="M28" s="35">
        <f t="shared" si="1"/>
        <v>1.0949422001435324E-2</v>
      </c>
      <c r="N28" s="45">
        <f t="shared" si="6"/>
        <v>2283.1370141640291</v>
      </c>
      <c r="P28" s="100"/>
      <c r="Q28" s="96"/>
      <c r="R28" s="96"/>
      <c r="S28" s="98"/>
      <c r="T28" s="98"/>
      <c r="U28" s="98"/>
      <c r="V28" s="98"/>
      <c r="W28" s="98"/>
      <c r="X28" s="98"/>
      <c r="Y28" s="98"/>
    </row>
    <row r="29" spans="2:26" x14ac:dyDescent="0.3">
      <c r="B29" s="64" t="s">
        <v>43</v>
      </c>
      <c r="C29" s="65" t="s">
        <v>17</v>
      </c>
      <c r="D29" s="59">
        <v>43704</v>
      </c>
      <c r="E29" s="60">
        <v>1.2</v>
      </c>
      <c r="F29" s="20">
        <f t="shared" si="2"/>
        <v>181</v>
      </c>
      <c r="G29" s="20">
        <f t="shared" si="3"/>
        <v>1769</v>
      </c>
      <c r="H29" s="20">
        <f t="shared" si="10"/>
        <v>1769</v>
      </c>
      <c r="I29" s="33">
        <f t="shared" si="4"/>
        <v>1</v>
      </c>
      <c r="J29" s="75">
        <v>1.2</v>
      </c>
      <c r="K29" s="75">
        <v>1</v>
      </c>
      <c r="L29" s="23">
        <f t="shared" si="5"/>
        <v>1.44</v>
      </c>
      <c r="M29" s="35">
        <f t="shared" si="1"/>
        <v>3.8775235739865528E-2</v>
      </c>
      <c r="N29" s="45">
        <f t="shared" si="6"/>
        <v>8085.2830349417463</v>
      </c>
      <c r="P29" s="100">
        <v>1.2</v>
      </c>
      <c r="Q29" s="96" t="s">
        <v>34</v>
      </c>
      <c r="R29" s="96"/>
      <c r="S29" s="99" t="s">
        <v>60</v>
      </c>
      <c r="T29" s="98"/>
      <c r="U29" s="98"/>
      <c r="V29" s="98"/>
      <c r="W29" s="98"/>
      <c r="X29" s="98"/>
      <c r="Y29" s="98"/>
    </row>
    <row r="30" spans="2:26" x14ac:dyDescent="0.3">
      <c r="B30" s="64" t="s">
        <v>15</v>
      </c>
      <c r="C30" s="65" t="s">
        <v>17</v>
      </c>
      <c r="D30" s="59">
        <v>43934</v>
      </c>
      <c r="E30" s="60">
        <v>1</v>
      </c>
      <c r="F30" s="20">
        <f t="shared" si="2"/>
        <v>181</v>
      </c>
      <c r="G30" s="20">
        <f t="shared" si="3"/>
        <v>1539</v>
      </c>
      <c r="H30" s="20">
        <f t="shared" si="10"/>
        <v>1539</v>
      </c>
      <c r="I30" s="33">
        <f t="shared" si="4"/>
        <v>1</v>
      </c>
      <c r="J30" s="75">
        <v>1</v>
      </c>
      <c r="K30" s="75">
        <v>0.8</v>
      </c>
      <c r="L30" s="23">
        <f t="shared" si="5"/>
        <v>0.8</v>
      </c>
      <c r="M30" s="35">
        <f t="shared" si="1"/>
        <v>2.1541797633258628E-2</v>
      </c>
      <c r="N30" s="45">
        <f t="shared" si="6"/>
        <v>4491.8239083009703</v>
      </c>
      <c r="P30" s="100"/>
      <c r="Q30" s="96"/>
      <c r="R30" s="96"/>
      <c r="S30" s="98"/>
      <c r="T30" s="98"/>
      <c r="U30" s="98"/>
      <c r="V30" s="98"/>
      <c r="W30" s="98"/>
      <c r="X30" s="98"/>
      <c r="Y30" s="98"/>
    </row>
    <row r="31" spans="2:26" x14ac:dyDescent="0.3">
      <c r="B31" s="64" t="s">
        <v>16</v>
      </c>
      <c r="C31" s="65" t="s">
        <v>17</v>
      </c>
      <c r="D31" s="59">
        <v>45112</v>
      </c>
      <c r="E31" s="61">
        <v>0.5</v>
      </c>
      <c r="F31" s="20">
        <f t="shared" si="2"/>
        <v>181</v>
      </c>
      <c r="G31" s="20">
        <f t="shared" si="3"/>
        <v>361</v>
      </c>
      <c r="H31" s="20">
        <f t="shared" si="10"/>
        <v>361</v>
      </c>
      <c r="I31" s="33">
        <f t="shared" si="4"/>
        <v>1</v>
      </c>
      <c r="J31" s="75">
        <v>0.8</v>
      </c>
      <c r="K31" s="75">
        <v>1</v>
      </c>
      <c r="L31" s="23">
        <f t="shared" si="5"/>
        <v>0.4</v>
      </c>
      <c r="M31" s="35">
        <f t="shared" si="1"/>
        <v>1.0770898816629314E-2</v>
      </c>
      <c r="N31" s="45">
        <f t="shared" si="6"/>
        <v>2245.9119541504851</v>
      </c>
      <c r="P31" s="100"/>
      <c r="Q31" s="96"/>
      <c r="R31" s="96"/>
      <c r="S31" s="98"/>
      <c r="T31" s="98"/>
      <c r="U31" s="98"/>
      <c r="V31" s="98"/>
      <c r="W31" s="98"/>
      <c r="X31" s="98"/>
      <c r="Y31" s="98"/>
    </row>
    <row r="32" spans="2:26" x14ac:dyDescent="0.3">
      <c r="B32" s="64" t="s">
        <v>43</v>
      </c>
      <c r="C32" s="65" t="s">
        <v>17</v>
      </c>
      <c r="D32" s="59">
        <v>44971</v>
      </c>
      <c r="E32" s="60">
        <v>0.5</v>
      </c>
      <c r="F32" s="20">
        <f t="shared" si="2"/>
        <v>181</v>
      </c>
      <c r="G32" s="20">
        <f t="shared" si="3"/>
        <v>502</v>
      </c>
      <c r="H32" s="20">
        <f t="shared" si="10"/>
        <v>502</v>
      </c>
      <c r="I32" s="33">
        <f t="shared" si="4"/>
        <v>1</v>
      </c>
      <c r="J32" s="75">
        <v>1</v>
      </c>
      <c r="K32" s="75">
        <v>1</v>
      </c>
      <c r="L32" s="23">
        <f t="shared" si="5"/>
        <v>0.5</v>
      </c>
      <c r="M32" s="34">
        <f t="shared" si="1"/>
        <v>1.3463623520786642E-2</v>
      </c>
      <c r="N32" s="45">
        <f t="shared" si="6"/>
        <v>2807.3899426881067</v>
      </c>
    </row>
    <row r="33" spans="2:14" x14ac:dyDescent="0.3">
      <c r="B33" s="64" t="s">
        <v>15</v>
      </c>
      <c r="C33" s="65" t="s">
        <v>17</v>
      </c>
      <c r="D33" s="59">
        <v>44974</v>
      </c>
      <c r="E33" s="61">
        <v>1</v>
      </c>
      <c r="F33" s="20">
        <f t="shared" si="2"/>
        <v>181</v>
      </c>
      <c r="G33" s="20">
        <f t="shared" si="3"/>
        <v>499</v>
      </c>
      <c r="H33" s="20">
        <f t="shared" si="10"/>
        <v>499</v>
      </c>
      <c r="I33" s="33">
        <f t="shared" si="4"/>
        <v>1</v>
      </c>
      <c r="J33" s="75">
        <v>1</v>
      </c>
      <c r="K33" s="75">
        <v>1.2</v>
      </c>
      <c r="L33" s="23">
        <f t="shared" si="5"/>
        <v>1.2</v>
      </c>
      <c r="M33" s="35">
        <f t="shared" si="1"/>
        <v>3.2312696449887941E-2</v>
      </c>
      <c r="N33" s="45">
        <f t="shared" si="6"/>
        <v>6737.7358624514554</v>
      </c>
    </row>
    <row r="34" spans="2:14" x14ac:dyDescent="0.3">
      <c r="B34" s="64" t="s">
        <v>16</v>
      </c>
      <c r="C34" s="65" t="s">
        <v>17</v>
      </c>
      <c r="D34" s="59">
        <v>44986</v>
      </c>
      <c r="E34" s="60">
        <v>1</v>
      </c>
      <c r="F34" s="20">
        <f t="shared" si="2"/>
        <v>181</v>
      </c>
      <c r="G34" s="20">
        <f t="shared" si="3"/>
        <v>487</v>
      </c>
      <c r="H34" s="20">
        <f t="shared" si="10"/>
        <v>487</v>
      </c>
      <c r="I34" s="33">
        <f t="shared" si="4"/>
        <v>1</v>
      </c>
      <c r="J34" s="75">
        <v>1.2</v>
      </c>
      <c r="K34" s="75">
        <v>1.2</v>
      </c>
      <c r="L34" s="23">
        <f t="shared" si="5"/>
        <v>1.44</v>
      </c>
      <c r="M34" s="35">
        <f t="shared" si="1"/>
        <v>3.8775235739865528E-2</v>
      </c>
      <c r="N34" s="45">
        <f t="shared" si="6"/>
        <v>8085.2830349417463</v>
      </c>
    </row>
    <row r="35" spans="2:14" x14ac:dyDescent="0.3">
      <c r="B35" s="64" t="s">
        <v>43</v>
      </c>
      <c r="C35" s="65" t="s">
        <v>17</v>
      </c>
      <c r="D35" s="59">
        <v>44417</v>
      </c>
      <c r="E35" s="60">
        <v>1</v>
      </c>
      <c r="F35" s="20">
        <f t="shared" si="2"/>
        <v>181</v>
      </c>
      <c r="G35" s="20">
        <f t="shared" si="3"/>
        <v>1056</v>
      </c>
      <c r="H35" s="20">
        <f t="shared" si="10"/>
        <v>1056</v>
      </c>
      <c r="I35" s="33">
        <f t="shared" si="4"/>
        <v>1</v>
      </c>
      <c r="J35" s="75">
        <v>0.8</v>
      </c>
      <c r="K35" s="75">
        <v>0.8</v>
      </c>
      <c r="L35" s="23">
        <f t="shared" si="5"/>
        <v>0.64000000000000012</v>
      </c>
      <c r="M35" s="35">
        <f t="shared" si="1"/>
        <v>1.7233438106606904E-2</v>
      </c>
      <c r="N35" s="45">
        <f t="shared" si="6"/>
        <v>3593.459126640777</v>
      </c>
    </row>
    <row r="36" spans="2:14" x14ac:dyDescent="0.3">
      <c r="B36" s="64" t="s">
        <v>15</v>
      </c>
      <c r="C36" s="65" t="s">
        <v>17</v>
      </c>
      <c r="D36" s="59">
        <v>45381</v>
      </c>
      <c r="E36" s="60">
        <v>1</v>
      </c>
      <c r="F36" s="20">
        <f t="shared" si="2"/>
        <v>92</v>
      </c>
      <c r="G36" s="20">
        <f t="shared" si="3"/>
        <v>92</v>
      </c>
      <c r="H36" s="20">
        <f t="shared" si="10"/>
        <v>92</v>
      </c>
      <c r="I36" s="33">
        <f t="shared" si="4"/>
        <v>0.50828729281767959</v>
      </c>
      <c r="J36" s="75">
        <v>1</v>
      </c>
      <c r="K36" s="75">
        <v>0.8</v>
      </c>
      <c r="L36" s="23">
        <f t="shared" si="5"/>
        <v>0.40662983425414367</v>
      </c>
      <c r="M36" s="35">
        <f t="shared" si="1"/>
        <v>1.0949422001435324E-2</v>
      </c>
      <c r="N36" s="45">
        <f t="shared" si="6"/>
        <v>2283.1370141640291</v>
      </c>
    </row>
    <row r="37" spans="2:14" x14ac:dyDescent="0.3">
      <c r="B37" s="64" t="s">
        <v>16</v>
      </c>
      <c r="C37" s="65" t="s">
        <v>17</v>
      </c>
      <c r="D37" s="59">
        <v>43704</v>
      </c>
      <c r="E37" s="60">
        <v>1.2</v>
      </c>
      <c r="F37" s="20">
        <f t="shared" si="2"/>
        <v>181</v>
      </c>
      <c r="G37" s="20">
        <f t="shared" si="3"/>
        <v>1769</v>
      </c>
      <c r="H37" s="20">
        <f t="shared" si="10"/>
        <v>1769</v>
      </c>
      <c r="I37" s="33">
        <f t="shared" si="4"/>
        <v>1</v>
      </c>
      <c r="J37" s="75">
        <v>1.2</v>
      </c>
      <c r="K37" s="75">
        <v>1</v>
      </c>
      <c r="L37" s="23">
        <f t="shared" si="5"/>
        <v>1.44</v>
      </c>
      <c r="M37" s="34">
        <f t="shared" si="1"/>
        <v>3.8775235739865528E-2</v>
      </c>
      <c r="N37" s="45">
        <f t="shared" si="6"/>
        <v>8085.2830349417463</v>
      </c>
    </row>
    <row r="38" spans="2:14" x14ac:dyDescent="0.3">
      <c r="B38" s="64" t="s">
        <v>43</v>
      </c>
      <c r="C38" s="65" t="s">
        <v>17</v>
      </c>
      <c r="D38" s="59">
        <v>43934</v>
      </c>
      <c r="E38" s="60">
        <v>1</v>
      </c>
      <c r="F38" s="20">
        <f t="shared" si="2"/>
        <v>181</v>
      </c>
      <c r="G38" s="20">
        <f t="shared" si="3"/>
        <v>1539</v>
      </c>
      <c r="H38" s="20">
        <f t="shared" si="10"/>
        <v>1539</v>
      </c>
      <c r="I38" s="33">
        <f t="shared" si="4"/>
        <v>1</v>
      </c>
      <c r="J38" s="75">
        <v>1</v>
      </c>
      <c r="K38" s="75">
        <v>0.8</v>
      </c>
      <c r="L38" s="23">
        <f t="shared" si="5"/>
        <v>0.8</v>
      </c>
      <c r="M38" s="35">
        <f t="shared" si="1"/>
        <v>2.1541797633258628E-2</v>
      </c>
      <c r="N38" s="45">
        <f t="shared" si="6"/>
        <v>4491.8239083009703</v>
      </c>
    </row>
    <row r="39" spans="2:14" x14ac:dyDescent="0.3">
      <c r="B39" s="64" t="s">
        <v>15</v>
      </c>
      <c r="C39" s="65" t="s">
        <v>17</v>
      </c>
      <c r="D39" s="59">
        <v>45112</v>
      </c>
      <c r="E39" s="61">
        <v>0.5</v>
      </c>
      <c r="F39" s="20">
        <f t="shared" si="2"/>
        <v>181</v>
      </c>
      <c r="G39" s="20">
        <f t="shared" si="3"/>
        <v>361</v>
      </c>
      <c r="H39" s="20">
        <f t="shared" si="10"/>
        <v>361</v>
      </c>
      <c r="I39" s="33">
        <f t="shared" si="4"/>
        <v>1</v>
      </c>
      <c r="J39" s="75">
        <v>0.8</v>
      </c>
      <c r="K39" s="75">
        <v>1</v>
      </c>
      <c r="L39" s="23">
        <f t="shared" si="5"/>
        <v>0.4</v>
      </c>
      <c r="M39" s="35">
        <f t="shared" si="1"/>
        <v>1.0770898816629314E-2</v>
      </c>
      <c r="N39" s="45">
        <f t="shared" si="6"/>
        <v>2245.9119541504851</v>
      </c>
    </row>
    <row r="40" spans="2:14" x14ac:dyDescent="0.3">
      <c r="B40" s="64" t="s">
        <v>16</v>
      </c>
      <c r="C40" s="65" t="s">
        <v>17</v>
      </c>
      <c r="D40" s="59">
        <v>44971</v>
      </c>
      <c r="E40" s="60">
        <v>0.5</v>
      </c>
      <c r="F40" s="20">
        <f t="shared" si="2"/>
        <v>181</v>
      </c>
      <c r="G40" s="20">
        <f t="shared" si="3"/>
        <v>502</v>
      </c>
      <c r="H40" s="20">
        <f t="shared" si="10"/>
        <v>502</v>
      </c>
      <c r="I40" s="33">
        <f t="shared" si="4"/>
        <v>1</v>
      </c>
      <c r="J40" s="75">
        <v>1</v>
      </c>
      <c r="K40" s="75">
        <v>1</v>
      </c>
      <c r="L40" s="23">
        <f t="shared" si="5"/>
        <v>0.5</v>
      </c>
      <c r="M40" s="35">
        <f t="shared" si="1"/>
        <v>1.3463623520786642E-2</v>
      </c>
      <c r="N40" s="45">
        <f t="shared" si="6"/>
        <v>2807.3899426881067</v>
      </c>
    </row>
    <row r="41" spans="2:14" x14ac:dyDescent="0.3">
      <c r="B41" s="64" t="s">
        <v>43</v>
      </c>
      <c r="C41" s="65" t="s">
        <v>17</v>
      </c>
      <c r="D41" s="59">
        <v>44974</v>
      </c>
      <c r="E41" s="60">
        <v>1</v>
      </c>
      <c r="F41" s="20">
        <f t="shared" si="2"/>
        <v>181</v>
      </c>
      <c r="G41" s="20">
        <f t="shared" si="3"/>
        <v>499</v>
      </c>
      <c r="H41" s="20">
        <f t="shared" si="10"/>
        <v>499</v>
      </c>
      <c r="I41" s="33">
        <f t="shared" si="4"/>
        <v>1</v>
      </c>
      <c r="J41" s="75">
        <v>1</v>
      </c>
      <c r="K41" s="75">
        <v>1.2</v>
      </c>
      <c r="L41" s="23">
        <f t="shared" si="5"/>
        <v>1.2</v>
      </c>
      <c r="M41" s="35">
        <f t="shared" si="1"/>
        <v>3.2312696449887941E-2</v>
      </c>
      <c r="N41" s="45">
        <f t="shared" si="6"/>
        <v>6737.7358624514554</v>
      </c>
    </row>
    <row r="42" spans="2:14" x14ac:dyDescent="0.3">
      <c r="B42" s="64" t="s">
        <v>15</v>
      </c>
      <c r="C42" s="65" t="s">
        <v>17</v>
      </c>
      <c r="D42" s="59">
        <v>44986</v>
      </c>
      <c r="E42" s="60">
        <v>1</v>
      </c>
      <c r="F42" s="20">
        <f t="shared" si="2"/>
        <v>181</v>
      </c>
      <c r="G42" s="20">
        <f t="shared" si="3"/>
        <v>487</v>
      </c>
      <c r="H42" s="20">
        <f t="shared" si="10"/>
        <v>487</v>
      </c>
      <c r="I42" s="33">
        <f t="shared" si="4"/>
        <v>1</v>
      </c>
      <c r="J42" s="75">
        <v>1.2</v>
      </c>
      <c r="K42" s="75">
        <v>1.2</v>
      </c>
      <c r="L42" s="23">
        <f t="shared" si="5"/>
        <v>1.44</v>
      </c>
      <c r="M42" s="35">
        <f t="shared" si="1"/>
        <v>3.8775235739865528E-2</v>
      </c>
      <c r="N42" s="45">
        <f t="shared" si="6"/>
        <v>8085.2830349417463</v>
      </c>
    </row>
    <row r="43" spans="2:14" x14ac:dyDescent="0.3">
      <c r="B43" s="64" t="s">
        <v>16</v>
      </c>
      <c r="C43" s="65" t="s">
        <v>17</v>
      </c>
      <c r="D43" s="59">
        <v>44417</v>
      </c>
      <c r="E43" s="60">
        <v>1</v>
      </c>
      <c r="F43" s="20">
        <f t="shared" si="2"/>
        <v>181</v>
      </c>
      <c r="G43" s="20">
        <f t="shared" si="3"/>
        <v>1056</v>
      </c>
      <c r="H43" s="20">
        <f t="shared" si="10"/>
        <v>1056</v>
      </c>
      <c r="I43" s="33">
        <f t="shared" si="4"/>
        <v>1</v>
      </c>
      <c r="J43" s="75">
        <v>0.8</v>
      </c>
      <c r="K43" s="75">
        <v>0.8</v>
      </c>
      <c r="L43" s="23">
        <f t="shared" si="5"/>
        <v>0.64000000000000012</v>
      </c>
      <c r="M43" s="35">
        <f t="shared" si="1"/>
        <v>1.7233438106606904E-2</v>
      </c>
      <c r="N43" s="45">
        <f t="shared" si="6"/>
        <v>3593.459126640777</v>
      </c>
    </row>
    <row r="44" spans="2:14" x14ac:dyDescent="0.3">
      <c r="B44" s="64" t="s">
        <v>43</v>
      </c>
      <c r="C44" s="65" t="s">
        <v>17</v>
      </c>
      <c r="D44" s="59">
        <v>45381</v>
      </c>
      <c r="E44" s="60">
        <v>1.2</v>
      </c>
      <c r="F44" s="20">
        <f t="shared" si="2"/>
        <v>92</v>
      </c>
      <c r="G44" s="20">
        <f t="shared" si="3"/>
        <v>92</v>
      </c>
      <c r="H44" s="20">
        <f t="shared" si="10"/>
        <v>92</v>
      </c>
      <c r="I44" s="33">
        <f t="shared" si="4"/>
        <v>0.50828729281767959</v>
      </c>
      <c r="J44" s="75">
        <v>1</v>
      </c>
      <c r="K44" s="75">
        <v>0.8</v>
      </c>
      <c r="L44" s="23">
        <f t="shared" si="5"/>
        <v>0.48795580110497244</v>
      </c>
      <c r="M44" s="35">
        <f t="shared" si="1"/>
        <v>1.3139306401722391E-2</v>
      </c>
      <c r="N44" s="45">
        <f t="shared" si="6"/>
        <v>2739.7644169968353</v>
      </c>
    </row>
    <row r="45" spans="2:14" x14ac:dyDescent="0.3">
      <c r="B45" s="64" t="s">
        <v>15</v>
      </c>
      <c r="C45" s="65" t="s">
        <v>17</v>
      </c>
      <c r="D45" s="59">
        <v>43704</v>
      </c>
      <c r="E45" s="60">
        <v>1</v>
      </c>
      <c r="F45" s="20">
        <f t="shared" si="2"/>
        <v>181</v>
      </c>
      <c r="G45" s="20">
        <f t="shared" si="3"/>
        <v>1769</v>
      </c>
      <c r="H45" s="20">
        <f t="shared" si="10"/>
        <v>1769</v>
      </c>
      <c r="I45" s="33">
        <f t="shared" si="4"/>
        <v>1</v>
      </c>
      <c r="J45" s="75">
        <v>1.2</v>
      </c>
      <c r="K45" s="75">
        <v>1</v>
      </c>
      <c r="L45" s="23">
        <f t="shared" si="5"/>
        <v>1.2</v>
      </c>
      <c r="M45" s="35">
        <f t="shared" si="1"/>
        <v>3.2312696449887941E-2</v>
      </c>
      <c r="N45" s="45">
        <f t="shared" si="6"/>
        <v>6737.7358624514554</v>
      </c>
    </row>
    <row r="46" spans="2:14" x14ac:dyDescent="0.3">
      <c r="B46" s="64" t="s">
        <v>16</v>
      </c>
      <c r="C46" s="65" t="s">
        <v>17</v>
      </c>
      <c r="D46" s="59">
        <v>43934</v>
      </c>
      <c r="E46" s="60">
        <v>0.5</v>
      </c>
      <c r="F46" s="20">
        <f t="shared" si="2"/>
        <v>181</v>
      </c>
      <c r="G46" s="20">
        <f t="shared" si="3"/>
        <v>1539</v>
      </c>
      <c r="H46" s="20">
        <f t="shared" si="10"/>
        <v>1539</v>
      </c>
      <c r="I46" s="33">
        <f t="shared" si="4"/>
        <v>1</v>
      </c>
      <c r="J46" s="75">
        <v>1</v>
      </c>
      <c r="K46" s="75">
        <v>0.8</v>
      </c>
      <c r="L46" s="23">
        <f t="shared" si="5"/>
        <v>0.4</v>
      </c>
      <c r="M46" s="35">
        <f t="shared" si="1"/>
        <v>1.0770898816629314E-2</v>
      </c>
      <c r="N46" s="45">
        <f t="shared" si="6"/>
        <v>2245.9119541504851</v>
      </c>
    </row>
    <row r="47" spans="2:14" x14ac:dyDescent="0.3">
      <c r="B47" s="64" t="s">
        <v>43</v>
      </c>
      <c r="C47" s="65" t="s">
        <v>17</v>
      </c>
      <c r="D47" s="59">
        <v>45112</v>
      </c>
      <c r="E47" s="60">
        <v>0.5</v>
      </c>
      <c r="F47" s="20">
        <f t="shared" si="2"/>
        <v>181</v>
      </c>
      <c r="G47" s="20">
        <f t="shared" si="3"/>
        <v>361</v>
      </c>
      <c r="H47" s="20">
        <f t="shared" si="10"/>
        <v>361</v>
      </c>
      <c r="I47" s="33">
        <f t="shared" si="4"/>
        <v>1</v>
      </c>
      <c r="J47" s="75">
        <v>0.8</v>
      </c>
      <c r="K47" s="75">
        <v>1</v>
      </c>
      <c r="L47" s="23">
        <f t="shared" si="5"/>
        <v>0.4</v>
      </c>
      <c r="M47" s="35">
        <f t="shared" si="1"/>
        <v>1.0770898816629314E-2</v>
      </c>
      <c r="N47" s="45">
        <f t="shared" si="6"/>
        <v>2245.9119541504851</v>
      </c>
    </row>
    <row r="48" spans="2:14" x14ac:dyDescent="0.3">
      <c r="B48" s="64" t="s">
        <v>15</v>
      </c>
      <c r="C48" s="65" t="s">
        <v>17</v>
      </c>
      <c r="D48" s="59">
        <v>44971</v>
      </c>
      <c r="E48" s="60">
        <v>1</v>
      </c>
      <c r="F48" s="20">
        <f t="shared" si="2"/>
        <v>181</v>
      </c>
      <c r="G48" s="20">
        <f t="shared" si="3"/>
        <v>502</v>
      </c>
      <c r="H48" s="20">
        <f t="shared" si="10"/>
        <v>502</v>
      </c>
      <c r="I48" s="33">
        <f t="shared" si="4"/>
        <v>1</v>
      </c>
      <c r="J48" s="75">
        <v>1</v>
      </c>
      <c r="K48" s="75">
        <v>1</v>
      </c>
      <c r="L48" s="23">
        <f t="shared" si="5"/>
        <v>1</v>
      </c>
      <c r="M48" s="35">
        <f t="shared" si="1"/>
        <v>2.6927247041573284E-2</v>
      </c>
      <c r="N48" s="45">
        <f t="shared" si="6"/>
        <v>5614.7798853762133</v>
      </c>
    </row>
    <row r="49" spans="2:14" x14ac:dyDescent="0.3">
      <c r="B49" s="64" t="s">
        <v>16</v>
      </c>
      <c r="C49" s="65" t="s">
        <v>17</v>
      </c>
      <c r="D49" s="59">
        <v>44974</v>
      </c>
      <c r="E49" s="60">
        <v>1</v>
      </c>
      <c r="F49" s="20">
        <f t="shared" si="2"/>
        <v>181</v>
      </c>
      <c r="G49" s="20">
        <f t="shared" si="3"/>
        <v>499</v>
      </c>
      <c r="H49" s="20">
        <f t="shared" si="10"/>
        <v>499</v>
      </c>
      <c r="I49" s="33">
        <f t="shared" si="4"/>
        <v>1</v>
      </c>
      <c r="J49" s="75">
        <v>1</v>
      </c>
      <c r="K49" s="75">
        <v>1.2</v>
      </c>
      <c r="L49" s="23">
        <f t="shared" si="5"/>
        <v>1.2</v>
      </c>
      <c r="M49" s="35">
        <f t="shared" si="1"/>
        <v>3.2312696449887941E-2</v>
      </c>
      <c r="N49" s="45">
        <f t="shared" si="6"/>
        <v>6737.7358624514554</v>
      </c>
    </row>
    <row r="50" spans="2:14" x14ac:dyDescent="0.3">
      <c r="B50" s="64" t="s">
        <v>43</v>
      </c>
      <c r="C50" s="65" t="s">
        <v>17</v>
      </c>
      <c r="D50" s="59">
        <v>44986</v>
      </c>
      <c r="E50" s="60">
        <v>1</v>
      </c>
      <c r="F50" s="20">
        <f t="shared" si="2"/>
        <v>181</v>
      </c>
      <c r="G50" s="20">
        <f t="shared" si="3"/>
        <v>487</v>
      </c>
      <c r="H50" s="20">
        <f t="shared" si="10"/>
        <v>487</v>
      </c>
      <c r="I50" s="33">
        <f t="shared" si="4"/>
        <v>1</v>
      </c>
      <c r="J50" s="75">
        <v>1.2</v>
      </c>
      <c r="K50" s="75">
        <v>1.2</v>
      </c>
      <c r="L50" s="23">
        <f t="shared" si="5"/>
        <v>1.44</v>
      </c>
      <c r="M50" s="35">
        <f t="shared" si="1"/>
        <v>3.8775235739865528E-2</v>
      </c>
      <c r="N50" s="45">
        <f t="shared" si="6"/>
        <v>8085.2830349417463</v>
      </c>
    </row>
    <row r="51" spans="2:14" x14ac:dyDescent="0.3">
      <c r="B51" s="64" t="s">
        <v>15</v>
      </c>
      <c r="C51" s="65" t="s">
        <v>17</v>
      </c>
      <c r="D51" s="59">
        <v>44417</v>
      </c>
      <c r="E51" s="60">
        <v>1.2</v>
      </c>
      <c r="F51" s="20">
        <f t="shared" si="2"/>
        <v>181</v>
      </c>
      <c r="G51" s="20">
        <f t="shared" si="3"/>
        <v>1056</v>
      </c>
      <c r="H51" s="20">
        <f t="shared" si="10"/>
        <v>1056</v>
      </c>
      <c r="I51" s="33">
        <f t="shared" si="4"/>
        <v>1</v>
      </c>
      <c r="J51" s="75">
        <v>0.8</v>
      </c>
      <c r="K51" s="75">
        <v>0.8</v>
      </c>
      <c r="L51" s="23">
        <f t="shared" si="5"/>
        <v>0.76800000000000002</v>
      </c>
      <c r="M51" s="35">
        <f t="shared" si="1"/>
        <v>2.0680125727928284E-2</v>
      </c>
      <c r="N51" s="45">
        <f t="shared" si="6"/>
        <v>4312.1509519689325</v>
      </c>
    </row>
    <row r="52" spans="2:14" x14ac:dyDescent="0.3">
      <c r="B52" s="64" t="s">
        <v>16</v>
      </c>
      <c r="C52" s="65" t="s">
        <v>17</v>
      </c>
      <c r="D52" s="59">
        <v>45381</v>
      </c>
      <c r="E52" s="60">
        <v>1</v>
      </c>
      <c r="F52" s="20">
        <f t="shared" si="2"/>
        <v>92</v>
      </c>
      <c r="G52" s="20">
        <f t="shared" si="3"/>
        <v>92</v>
      </c>
      <c r="H52" s="20">
        <f t="shared" si="10"/>
        <v>92</v>
      </c>
      <c r="I52" s="33">
        <f t="shared" si="4"/>
        <v>0.50828729281767959</v>
      </c>
      <c r="J52" s="75">
        <v>1</v>
      </c>
      <c r="K52" s="75">
        <v>0.8</v>
      </c>
      <c r="L52" s="23">
        <f t="shared" si="5"/>
        <v>0.40662983425414367</v>
      </c>
      <c r="M52" s="35">
        <f t="shared" si="1"/>
        <v>1.0949422001435324E-2</v>
      </c>
      <c r="N52" s="45">
        <f t="shared" si="6"/>
        <v>2283.1370141640291</v>
      </c>
    </row>
    <row r="53" spans="2:14" x14ac:dyDescent="0.3">
      <c r="B53" s="64"/>
      <c r="C53" s="65"/>
      <c r="D53" s="59"/>
      <c r="E53" s="60"/>
      <c r="F53" s="20">
        <f t="shared" si="2"/>
        <v>181</v>
      </c>
      <c r="G53" s="20">
        <f t="shared" si="3"/>
        <v>45473</v>
      </c>
      <c r="H53" s="20">
        <f t="shared" si="10"/>
        <v>45473</v>
      </c>
      <c r="I53" s="33">
        <f t="shared" si="4"/>
        <v>1</v>
      </c>
      <c r="J53" s="75"/>
      <c r="K53" s="75"/>
      <c r="L53" s="23">
        <f t="shared" si="5"/>
        <v>0</v>
      </c>
      <c r="M53" s="35">
        <f t="shared" si="1"/>
        <v>0</v>
      </c>
      <c r="N53" s="45">
        <f t="shared" si="6"/>
        <v>0</v>
      </c>
    </row>
    <row r="54" spans="2:14" x14ac:dyDescent="0.3">
      <c r="B54" s="64"/>
      <c r="C54" s="65"/>
      <c r="D54" s="59"/>
      <c r="E54" s="60"/>
      <c r="F54" s="20">
        <f t="shared" si="2"/>
        <v>181</v>
      </c>
      <c r="G54" s="20">
        <f t="shared" si="3"/>
        <v>45473</v>
      </c>
      <c r="H54" s="20">
        <f t="shared" si="10"/>
        <v>45473</v>
      </c>
      <c r="I54" s="33">
        <f t="shared" si="4"/>
        <v>1</v>
      </c>
      <c r="J54" s="75"/>
      <c r="K54" s="75"/>
      <c r="L54" s="23">
        <f t="shared" si="5"/>
        <v>0</v>
      </c>
      <c r="M54" s="35">
        <f t="shared" si="1"/>
        <v>0</v>
      </c>
      <c r="N54" s="45">
        <f t="shared" si="6"/>
        <v>0</v>
      </c>
    </row>
    <row r="55" spans="2:14" x14ac:dyDescent="0.3">
      <c r="B55" s="64"/>
      <c r="C55" s="65"/>
      <c r="D55" s="59"/>
      <c r="E55" s="60"/>
      <c r="F55" s="20">
        <f t="shared" si="2"/>
        <v>181</v>
      </c>
      <c r="G55" s="20">
        <f t="shared" si="3"/>
        <v>45473</v>
      </c>
      <c r="H55" s="20">
        <f t="shared" si="10"/>
        <v>45473</v>
      </c>
      <c r="I55" s="33">
        <f t="shared" si="4"/>
        <v>1</v>
      </c>
      <c r="J55" s="75"/>
      <c r="K55" s="75"/>
      <c r="L55" s="23">
        <f t="shared" si="5"/>
        <v>0</v>
      </c>
      <c r="M55" s="35">
        <f t="shared" si="1"/>
        <v>0</v>
      </c>
      <c r="N55" s="45">
        <f t="shared" si="6"/>
        <v>0</v>
      </c>
    </row>
    <row r="56" spans="2:14" x14ac:dyDescent="0.3">
      <c r="B56" s="64"/>
      <c r="C56" s="65"/>
      <c r="D56" s="59"/>
      <c r="E56" s="60"/>
      <c r="F56" s="20">
        <f t="shared" si="2"/>
        <v>181</v>
      </c>
      <c r="G56" s="20">
        <f t="shared" si="3"/>
        <v>45473</v>
      </c>
      <c r="H56" s="20">
        <f t="shared" si="10"/>
        <v>45473</v>
      </c>
      <c r="I56" s="33">
        <f t="shared" si="4"/>
        <v>1</v>
      </c>
      <c r="J56" s="75"/>
      <c r="K56" s="75"/>
      <c r="L56" s="23">
        <f t="shared" si="5"/>
        <v>0</v>
      </c>
      <c r="M56" s="35">
        <f t="shared" si="1"/>
        <v>0</v>
      </c>
      <c r="N56" s="45">
        <f t="shared" si="6"/>
        <v>0</v>
      </c>
    </row>
    <row r="57" spans="2:14" x14ac:dyDescent="0.3">
      <c r="B57" s="64"/>
      <c r="C57" s="65"/>
      <c r="D57" s="59"/>
      <c r="E57" s="60"/>
      <c r="F57" s="20">
        <f t="shared" si="2"/>
        <v>181</v>
      </c>
      <c r="G57" s="20">
        <f t="shared" si="3"/>
        <v>45473</v>
      </c>
      <c r="H57" s="20">
        <f t="shared" si="10"/>
        <v>45473</v>
      </c>
      <c r="I57" s="33">
        <f t="shared" si="4"/>
        <v>1</v>
      </c>
      <c r="J57" s="75"/>
      <c r="K57" s="75"/>
      <c r="L57" s="23">
        <f t="shared" si="5"/>
        <v>0</v>
      </c>
      <c r="M57" s="35">
        <f t="shared" si="1"/>
        <v>0</v>
      </c>
      <c r="N57" s="45">
        <f t="shared" si="6"/>
        <v>0</v>
      </c>
    </row>
    <row r="58" spans="2:14" x14ac:dyDescent="0.3">
      <c r="B58" s="64"/>
      <c r="C58" s="65"/>
      <c r="D58" s="59"/>
      <c r="E58" s="60"/>
      <c r="F58" s="20">
        <f t="shared" si="2"/>
        <v>181</v>
      </c>
      <c r="G58" s="20">
        <f t="shared" si="3"/>
        <v>45473</v>
      </c>
      <c r="H58" s="20">
        <f t="shared" si="10"/>
        <v>45473</v>
      </c>
      <c r="I58" s="33">
        <f t="shared" si="4"/>
        <v>1</v>
      </c>
      <c r="J58" s="75"/>
      <c r="K58" s="75"/>
      <c r="L58" s="23">
        <f t="shared" si="5"/>
        <v>0</v>
      </c>
      <c r="M58" s="35">
        <f t="shared" si="1"/>
        <v>0</v>
      </c>
      <c r="N58" s="45">
        <f t="shared" si="6"/>
        <v>0</v>
      </c>
    </row>
    <row r="59" spans="2:14" x14ac:dyDescent="0.3">
      <c r="B59" s="64"/>
      <c r="C59" s="65"/>
      <c r="D59" s="59"/>
      <c r="E59" s="60"/>
      <c r="F59" s="20">
        <f t="shared" si="2"/>
        <v>181</v>
      </c>
      <c r="G59" s="20">
        <f t="shared" si="3"/>
        <v>45473</v>
      </c>
      <c r="H59" s="20">
        <f t="shared" si="10"/>
        <v>45473</v>
      </c>
      <c r="I59" s="33">
        <f t="shared" si="4"/>
        <v>1</v>
      </c>
      <c r="J59" s="75"/>
      <c r="K59" s="75"/>
      <c r="L59" s="23">
        <f t="shared" si="5"/>
        <v>0</v>
      </c>
      <c r="M59" s="35">
        <f t="shared" si="1"/>
        <v>0</v>
      </c>
      <c r="N59" s="45">
        <f t="shared" si="6"/>
        <v>0</v>
      </c>
    </row>
    <row r="60" spans="2:14" x14ac:dyDescent="0.3">
      <c r="B60" s="64"/>
      <c r="C60" s="65"/>
      <c r="D60" s="59"/>
      <c r="E60" s="60"/>
      <c r="F60" s="20">
        <f t="shared" si="2"/>
        <v>181</v>
      </c>
      <c r="G60" s="20">
        <f t="shared" si="3"/>
        <v>45473</v>
      </c>
      <c r="H60" s="20">
        <f t="shared" si="10"/>
        <v>45473</v>
      </c>
      <c r="I60" s="33">
        <f t="shared" si="4"/>
        <v>1</v>
      </c>
      <c r="J60" s="75"/>
      <c r="K60" s="75"/>
      <c r="L60" s="23">
        <f t="shared" si="5"/>
        <v>0</v>
      </c>
      <c r="M60" s="35">
        <f t="shared" si="1"/>
        <v>0</v>
      </c>
      <c r="N60" s="45">
        <f t="shared" si="6"/>
        <v>0</v>
      </c>
    </row>
    <row r="61" spans="2:14" x14ac:dyDescent="0.3">
      <c r="B61" s="64"/>
      <c r="C61" s="65"/>
      <c r="D61" s="59"/>
      <c r="E61" s="60"/>
      <c r="F61" s="20">
        <f t="shared" si="2"/>
        <v>181</v>
      </c>
      <c r="G61" s="20">
        <f t="shared" si="3"/>
        <v>45473</v>
      </c>
      <c r="H61" s="20">
        <f t="shared" si="10"/>
        <v>45473</v>
      </c>
      <c r="I61" s="33">
        <f t="shared" si="4"/>
        <v>1</v>
      </c>
      <c r="J61" s="75"/>
      <c r="K61" s="75"/>
      <c r="L61" s="23">
        <f t="shared" si="5"/>
        <v>0</v>
      </c>
      <c r="M61" s="35">
        <f t="shared" si="1"/>
        <v>0</v>
      </c>
      <c r="N61" s="45">
        <f t="shared" si="6"/>
        <v>0</v>
      </c>
    </row>
    <row r="62" spans="2:14" x14ac:dyDescent="0.3">
      <c r="B62" s="64"/>
      <c r="C62" s="65"/>
      <c r="D62" s="59"/>
      <c r="E62" s="60"/>
      <c r="F62" s="20">
        <f t="shared" si="2"/>
        <v>181</v>
      </c>
      <c r="G62" s="20">
        <f t="shared" si="3"/>
        <v>45473</v>
      </c>
      <c r="H62" s="20">
        <f t="shared" si="10"/>
        <v>45473</v>
      </c>
      <c r="I62" s="33">
        <f t="shared" si="4"/>
        <v>1</v>
      </c>
      <c r="J62" s="75"/>
      <c r="K62" s="75"/>
      <c r="L62" s="23">
        <f t="shared" si="5"/>
        <v>0</v>
      </c>
      <c r="M62" s="35">
        <f t="shared" si="1"/>
        <v>0</v>
      </c>
      <c r="N62" s="45">
        <f t="shared" si="6"/>
        <v>0</v>
      </c>
    </row>
    <row r="63" spans="2:14" x14ac:dyDescent="0.3">
      <c r="B63" s="64"/>
      <c r="C63" s="65"/>
      <c r="D63" s="59"/>
      <c r="E63" s="60"/>
      <c r="F63" s="20">
        <f t="shared" si="2"/>
        <v>181</v>
      </c>
      <c r="G63" s="20">
        <f t="shared" si="3"/>
        <v>45473</v>
      </c>
      <c r="H63" s="20">
        <f t="shared" si="10"/>
        <v>45473</v>
      </c>
      <c r="I63" s="33">
        <f t="shared" si="4"/>
        <v>1</v>
      </c>
      <c r="J63" s="75"/>
      <c r="K63" s="75"/>
      <c r="L63" s="23">
        <f t="shared" si="5"/>
        <v>0</v>
      </c>
      <c r="M63" s="35">
        <f t="shared" si="1"/>
        <v>0</v>
      </c>
      <c r="N63" s="45">
        <f t="shared" si="6"/>
        <v>0</v>
      </c>
    </row>
    <row r="64" spans="2:14" x14ac:dyDescent="0.3">
      <c r="B64" s="64"/>
      <c r="C64" s="65"/>
      <c r="D64" s="59"/>
      <c r="E64" s="60"/>
      <c r="F64" s="20">
        <f t="shared" si="2"/>
        <v>181</v>
      </c>
      <c r="G64" s="20">
        <f t="shared" si="3"/>
        <v>45473</v>
      </c>
      <c r="H64" s="20">
        <f t="shared" si="10"/>
        <v>45473</v>
      </c>
      <c r="I64" s="33">
        <f t="shared" si="4"/>
        <v>1</v>
      </c>
      <c r="J64" s="75"/>
      <c r="K64" s="75"/>
      <c r="L64" s="23">
        <f t="shared" si="5"/>
        <v>0</v>
      </c>
      <c r="M64" s="35">
        <f t="shared" si="1"/>
        <v>0</v>
      </c>
      <c r="N64" s="45">
        <f t="shared" si="6"/>
        <v>0</v>
      </c>
    </row>
    <row r="65" spans="2:14" x14ac:dyDescent="0.3">
      <c r="B65" s="64"/>
      <c r="C65" s="65"/>
      <c r="D65" s="59"/>
      <c r="E65" s="60"/>
      <c r="F65" s="20">
        <f t="shared" si="2"/>
        <v>181</v>
      </c>
      <c r="G65" s="20">
        <f t="shared" si="3"/>
        <v>45473</v>
      </c>
      <c r="H65" s="20">
        <f t="shared" si="10"/>
        <v>45473</v>
      </c>
      <c r="I65" s="33">
        <f t="shared" si="4"/>
        <v>1</v>
      </c>
      <c r="J65" s="75"/>
      <c r="K65" s="75"/>
      <c r="L65" s="23">
        <f t="shared" si="5"/>
        <v>0</v>
      </c>
      <c r="M65" s="35">
        <f t="shared" si="1"/>
        <v>0</v>
      </c>
      <c r="N65" s="45">
        <f t="shared" si="6"/>
        <v>0</v>
      </c>
    </row>
    <row r="66" spans="2:14" x14ac:dyDescent="0.3">
      <c r="B66" s="64"/>
      <c r="C66" s="65"/>
      <c r="D66" s="59"/>
      <c r="E66" s="60"/>
      <c r="F66" s="20">
        <f t="shared" si="2"/>
        <v>181</v>
      </c>
      <c r="G66" s="20">
        <f t="shared" si="3"/>
        <v>45473</v>
      </c>
      <c r="H66" s="20">
        <f t="shared" si="10"/>
        <v>45473</v>
      </c>
      <c r="I66" s="33">
        <f t="shared" si="4"/>
        <v>1</v>
      </c>
      <c r="J66" s="75"/>
      <c r="K66" s="75"/>
      <c r="L66" s="23">
        <f t="shared" si="5"/>
        <v>0</v>
      </c>
      <c r="M66" s="35">
        <f t="shared" si="1"/>
        <v>0</v>
      </c>
      <c r="N66" s="45">
        <f t="shared" si="6"/>
        <v>0</v>
      </c>
    </row>
    <row r="67" spans="2:14" x14ac:dyDescent="0.3">
      <c r="B67" s="64"/>
      <c r="C67" s="65"/>
      <c r="D67" s="59"/>
      <c r="E67" s="60"/>
      <c r="F67" s="20">
        <f t="shared" si="2"/>
        <v>181</v>
      </c>
      <c r="G67" s="20">
        <f t="shared" si="3"/>
        <v>45473</v>
      </c>
      <c r="H67" s="20">
        <f t="shared" si="10"/>
        <v>45473</v>
      </c>
      <c r="I67" s="33">
        <f t="shared" si="4"/>
        <v>1</v>
      </c>
      <c r="J67" s="75"/>
      <c r="K67" s="75"/>
      <c r="L67" s="23">
        <f t="shared" si="5"/>
        <v>0</v>
      </c>
      <c r="M67" s="35">
        <f t="shared" si="1"/>
        <v>0</v>
      </c>
      <c r="N67" s="45">
        <f t="shared" si="6"/>
        <v>0</v>
      </c>
    </row>
    <row r="68" spans="2:14" x14ac:dyDescent="0.3">
      <c r="B68" s="64"/>
      <c r="C68" s="65"/>
      <c r="D68" s="59"/>
      <c r="E68" s="60"/>
      <c r="F68" s="20">
        <f t="shared" si="2"/>
        <v>181</v>
      </c>
      <c r="G68" s="20">
        <f t="shared" si="3"/>
        <v>45473</v>
      </c>
      <c r="H68" s="20">
        <f t="shared" si="10"/>
        <v>45473</v>
      </c>
      <c r="I68" s="33">
        <f t="shared" si="4"/>
        <v>1</v>
      </c>
      <c r="J68" s="75"/>
      <c r="K68" s="75"/>
      <c r="L68" s="23">
        <f t="shared" si="5"/>
        <v>0</v>
      </c>
      <c r="M68" s="35">
        <f t="shared" si="1"/>
        <v>0</v>
      </c>
      <c r="N68" s="45">
        <f t="shared" si="6"/>
        <v>0</v>
      </c>
    </row>
    <row r="69" spans="2:14" x14ac:dyDescent="0.3">
      <c r="B69" s="64"/>
      <c r="C69" s="65"/>
      <c r="D69" s="59"/>
      <c r="E69" s="60"/>
      <c r="F69" s="20">
        <f t="shared" si="2"/>
        <v>181</v>
      </c>
      <c r="G69" s="20">
        <f t="shared" si="3"/>
        <v>45473</v>
      </c>
      <c r="H69" s="20">
        <f t="shared" si="10"/>
        <v>45473</v>
      </c>
      <c r="I69" s="33">
        <f t="shared" si="4"/>
        <v>1</v>
      </c>
      <c r="J69" s="75"/>
      <c r="K69" s="75"/>
      <c r="L69" s="23">
        <f t="shared" si="5"/>
        <v>0</v>
      </c>
      <c r="M69" s="35">
        <f t="shared" si="1"/>
        <v>0</v>
      </c>
      <c r="N69" s="45">
        <f t="shared" si="6"/>
        <v>0</v>
      </c>
    </row>
    <row r="70" spans="2:14" x14ac:dyDescent="0.3">
      <c r="B70" s="64"/>
      <c r="C70" s="65"/>
      <c r="D70" s="59"/>
      <c r="E70" s="60"/>
      <c r="F70" s="20">
        <f t="shared" si="2"/>
        <v>181</v>
      </c>
      <c r="G70" s="20">
        <f t="shared" si="3"/>
        <v>45473</v>
      </c>
      <c r="H70" s="20">
        <f t="shared" si="10"/>
        <v>45473</v>
      </c>
      <c r="I70" s="33">
        <f t="shared" si="4"/>
        <v>1</v>
      </c>
      <c r="J70" s="75"/>
      <c r="K70" s="75"/>
      <c r="L70" s="23">
        <f t="shared" si="5"/>
        <v>0</v>
      </c>
      <c r="M70" s="35">
        <f t="shared" si="1"/>
        <v>0</v>
      </c>
      <c r="N70" s="45">
        <f t="shared" si="6"/>
        <v>0</v>
      </c>
    </row>
    <row r="71" spans="2:14" x14ac:dyDescent="0.3">
      <c r="B71" s="64"/>
      <c r="C71" s="65"/>
      <c r="D71" s="59"/>
      <c r="E71" s="60"/>
      <c r="F71" s="20">
        <f t="shared" si="2"/>
        <v>181</v>
      </c>
      <c r="G71" s="20">
        <f t="shared" si="3"/>
        <v>45473</v>
      </c>
      <c r="H71" s="20">
        <f t="shared" si="10"/>
        <v>45473</v>
      </c>
      <c r="I71" s="33">
        <f t="shared" si="4"/>
        <v>1</v>
      </c>
      <c r="J71" s="75"/>
      <c r="K71" s="75"/>
      <c r="L71" s="23">
        <f t="shared" si="5"/>
        <v>0</v>
      </c>
      <c r="M71" s="35">
        <f t="shared" si="1"/>
        <v>0</v>
      </c>
      <c r="N71" s="45">
        <f t="shared" si="6"/>
        <v>0</v>
      </c>
    </row>
    <row r="72" spans="2:14" x14ac:dyDescent="0.3">
      <c r="B72" s="64"/>
      <c r="C72" s="65"/>
      <c r="D72" s="59"/>
      <c r="E72" s="60"/>
      <c r="F72" s="20">
        <f t="shared" si="2"/>
        <v>181</v>
      </c>
      <c r="G72" s="20">
        <f t="shared" si="3"/>
        <v>45473</v>
      </c>
      <c r="H72" s="20">
        <f t="shared" si="10"/>
        <v>45473</v>
      </c>
      <c r="I72" s="33">
        <f t="shared" si="4"/>
        <v>1</v>
      </c>
      <c r="J72" s="75"/>
      <c r="K72" s="75"/>
      <c r="L72" s="23">
        <f t="shared" si="5"/>
        <v>0</v>
      </c>
      <c r="M72" s="35">
        <f t="shared" si="1"/>
        <v>0</v>
      </c>
      <c r="N72" s="45">
        <f t="shared" si="6"/>
        <v>0</v>
      </c>
    </row>
    <row r="73" spans="2:14" x14ac:dyDescent="0.3">
      <c r="B73" s="64"/>
      <c r="C73" s="65"/>
      <c r="D73" s="59"/>
      <c r="E73" s="60"/>
      <c r="F73" s="20">
        <f t="shared" si="2"/>
        <v>181</v>
      </c>
      <c r="G73" s="20">
        <f t="shared" si="3"/>
        <v>45473</v>
      </c>
      <c r="H73" s="20">
        <f t="shared" si="10"/>
        <v>45473</v>
      </c>
      <c r="I73" s="33">
        <f t="shared" si="4"/>
        <v>1</v>
      </c>
      <c r="J73" s="75"/>
      <c r="K73" s="75"/>
      <c r="L73" s="23">
        <f t="shared" si="5"/>
        <v>0</v>
      </c>
      <c r="M73" s="35">
        <f t="shared" si="1"/>
        <v>0</v>
      </c>
      <c r="N73" s="45">
        <f t="shared" si="6"/>
        <v>0</v>
      </c>
    </row>
    <row r="74" spans="2:14" x14ac:dyDescent="0.3">
      <c r="B74" s="64"/>
      <c r="C74" s="65"/>
      <c r="D74" s="59"/>
      <c r="E74" s="60"/>
      <c r="F74" s="20">
        <f t="shared" si="2"/>
        <v>181</v>
      </c>
      <c r="G74" s="20">
        <f t="shared" si="3"/>
        <v>45473</v>
      </c>
      <c r="H74" s="20">
        <f t="shared" si="10"/>
        <v>45473</v>
      </c>
      <c r="I74" s="33">
        <f t="shared" si="4"/>
        <v>1</v>
      </c>
      <c r="J74" s="75"/>
      <c r="K74" s="75"/>
      <c r="L74" s="23">
        <f t="shared" si="5"/>
        <v>0</v>
      </c>
      <c r="M74" s="35">
        <f t="shared" si="1"/>
        <v>0</v>
      </c>
      <c r="N74" s="45">
        <f t="shared" si="6"/>
        <v>0</v>
      </c>
    </row>
    <row r="75" spans="2:14" x14ac:dyDescent="0.3">
      <c r="B75" s="64"/>
      <c r="C75" s="65"/>
      <c r="D75" s="59"/>
      <c r="E75" s="60"/>
      <c r="F75" s="20">
        <f t="shared" ref="F75:F138" si="14">IF(H75&gt;$K$5,$K$5,G75)</f>
        <v>181</v>
      </c>
      <c r="G75" s="20">
        <f t="shared" ref="G75:G138" si="15">H75</f>
        <v>45473</v>
      </c>
      <c r="H75" s="20">
        <f t="shared" si="10"/>
        <v>45473</v>
      </c>
      <c r="I75" s="33">
        <f t="shared" ref="I75:I138" si="16">F75/$K$5</f>
        <v>1</v>
      </c>
      <c r="J75" s="75"/>
      <c r="K75" s="75"/>
      <c r="L75" s="23">
        <f t="shared" si="5"/>
        <v>0</v>
      </c>
      <c r="M75" s="35">
        <f t="shared" si="1"/>
        <v>0</v>
      </c>
      <c r="N75" s="45">
        <f t="shared" si="6"/>
        <v>0</v>
      </c>
    </row>
    <row r="76" spans="2:14" x14ac:dyDescent="0.3">
      <c r="B76" s="64"/>
      <c r="C76" s="65"/>
      <c r="D76" s="59"/>
      <c r="E76" s="60"/>
      <c r="F76" s="20">
        <f t="shared" si="14"/>
        <v>181</v>
      </c>
      <c r="G76" s="20">
        <f t="shared" si="15"/>
        <v>45473</v>
      </c>
      <c r="H76" s="20">
        <f t="shared" si="10"/>
        <v>45473</v>
      </c>
      <c r="I76" s="33">
        <f t="shared" si="16"/>
        <v>1</v>
      </c>
      <c r="J76" s="75"/>
      <c r="K76" s="75"/>
      <c r="L76" s="23">
        <f t="shared" si="5"/>
        <v>0</v>
      </c>
      <c r="M76" s="35">
        <f t="shared" si="1"/>
        <v>0</v>
      </c>
      <c r="N76" s="45">
        <f t="shared" si="6"/>
        <v>0</v>
      </c>
    </row>
    <row r="77" spans="2:14" x14ac:dyDescent="0.3">
      <c r="B77" s="64"/>
      <c r="C77" s="65"/>
      <c r="D77" s="59"/>
      <c r="E77" s="60"/>
      <c r="F77" s="20">
        <f t="shared" si="14"/>
        <v>181</v>
      </c>
      <c r="G77" s="20">
        <f t="shared" si="15"/>
        <v>45473</v>
      </c>
      <c r="H77" s="20">
        <f t="shared" si="10"/>
        <v>45473</v>
      </c>
      <c r="I77" s="33">
        <f t="shared" si="16"/>
        <v>1</v>
      </c>
      <c r="J77" s="75"/>
      <c r="K77" s="75"/>
      <c r="L77" s="23">
        <f t="shared" si="5"/>
        <v>0</v>
      </c>
      <c r="M77" s="35">
        <f t="shared" si="1"/>
        <v>0</v>
      </c>
      <c r="N77" s="45">
        <f t="shared" si="6"/>
        <v>0</v>
      </c>
    </row>
    <row r="78" spans="2:14" x14ac:dyDescent="0.3">
      <c r="B78" s="64"/>
      <c r="C78" s="65"/>
      <c r="D78" s="59"/>
      <c r="E78" s="60"/>
      <c r="F78" s="20">
        <f t="shared" si="14"/>
        <v>181</v>
      </c>
      <c r="G78" s="20">
        <f t="shared" si="15"/>
        <v>45473</v>
      </c>
      <c r="H78" s="20">
        <f t="shared" si="10"/>
        <v>45473</v>
      </c>
      <c r="I78" s="33">
        <f t="shared" si="16"/>
        <v>1</v>
      </c>
      <c r="J78" s="75"/>
      <c r="K78" s="75"/>
      <c r="L78" s="23">
        <f t="shared" si="5"/>
        <v>0</v>
      </c>
      <c r="M78" s="35">
        <f t="shared" si="1"/>
        <v>0</v>
      </c>
      <c r="N78" s="45">
        <f t="shared" si="6"/>
        <v>0</v>
      </c>
    </row>
    <row r="79" spans="2:14" x14ac:dyDescent="0.3">
      <c r="B79" s="64"/>
      <c r="C79" s="65"/>
      <c r="D79" s="59"/>
      <c r="E79" s="60"/>
      <c r="F79" s="20">
        <f t="shared" si="14"/>
        <v>181</v>
      </c>
      <c r="G79" s="20">
        <f t="shared" si="15"/>
        <v>45473</v>
      </c>
      <c r="H79" s="20">
        <f t="shared" si="10"/>
        <v>45473</v>
      </c>
      <c r="I79" s="33">
        <f t="shared" si="16"/>
        <v>1</v>
      </c>
      <c r="J79" s="75"/>
      <c r="K79" s="75"/>
      <c r="L79" s="23">
        <f t="shared" si="5"/>
        <v>0</v>
      </c>
      <c r="M79" s="35">
        <f t="shared" si="1"/>
        <v>0</v>
      </c>
      <c r="N79" s="45">
        <f t="shared" si="6"/>
        <v>0</v>
      </c>
    </row>
    <row r="80" spans="2:14" x14ac:dyDescent="0.3">
      <c r="B80" s="64"/>
      <c r="C80" s="65"/>
      <c r="D80" s="59"/>
      <c r="E80" s="60"/>
      <c r="F80" s="20">
        <f t="shared" si="14"/>
        <v>181</v>
      </c>
      <c r="G80" s="20">
        <f t="shared" si="15"/>
        <v>45473</v>
      </c>
      <c r="H80" s="20">
        <f t="shared" si="10"/>
        <v>45473</v>
      </c>
      <c r="I80" s="33">
        <f t="shared" si="16"/>
        <v>1</v>
      </c>
      <c r="J80" s="75"/>
      <c r="K80" s="75"/>
      <c r="L80" s="23">
        <f t="shared" si="5"/>
        <v>0</v>
      </c>
      <c r="M80" s="35">
        <f t="shared" si="1"/>
        <v>0</v>
      </c>
      <c r="N80" s="45">
        <f t="shared" si="6"/>
        <v>0</v>
      </c>
    </row>
    <row r="81" spans="2:14" x14ac:dyDescent="0.3">
      <c r="B81" s="64"/>
      <c r="C81" s="65"/>
      <c r="D81" s="59"/>
      <c r="E81" s="60"/>
      <c r="F81" s="20">
        <f t="shared" si="14"/>
        <v>181</v>
      </c>
      <c r="G81" s="20">
        <f t="shared" si="15"/>
        <v>45473</v>
      </c>
      <c r="H81" s="20">
        <f t="shared" ref="H81:H144" si="17">$J$5-D81</f>
        <v>45473</v>
      </c>
      <c r="I81" s="33">
        <f t="shared" si="16"/>
        <v>1</v>
      </c>
      <c r="J81" s="75"/>
      <c r="K81" s="75"/>
      <c r="L81" s="23">
        <f t="shared" si="5"/>
        <v>0</v>
      </c>
      <c r="M81" s="35">
        <f t="shared" si="1"/>
        <v>0</v>
      </c>
      <c r="N81" s="45">
        <f t="shared" si="6"/>
        <v>0</v>
      </c>
    </row>
    <row r="82" spans="2:14" x14ac:dyDescent="0.3">
      <c r="B82" s="64"/>
      <c r="C82" s="65"/>
      <c r="D82" s="59"/>
      <c r="E82" s="60"/>
      <c r="F82" s="20">
        <f t="shared" si="14"/>
        <v>181</v>
      </c>
      <c r="G82" s="20">
        <f t="shared" si="15"/>
        <v>45473</v>
      </c>
      <c r="H82" s="20">
        <f t="shared" si="17"/>
        <v>45473</v>
      </c>
      <c r="I82" s="33">
        <f t="shared" si="16"/>
        <v>1</v>
      </c>
      <c r="J82" s="75"/>
      <c r="K82" s="75"/>
      <c r="L82" s="23">
        <f t="shared" si="5"/>
        <v>0</v>
      </c>
      <c r="M82" s="35">
        <f t="shared" si="1"/>
        <v>0</v>
      </c>
      <c r="N82" s="45">
        <f t="shared" si="6"/>
        <v>0</v>
      </c>
    </row>
    <row r="83" spans="2:14" x14ac:dyDescent="0.3">
      <c r="B83" s="64"/>
      <c r="C83" s="65"/>
      <c r="D83" s="59"/>
      <c r="E83" s="60"/>
      <c r="F83" s="20">
        <f t="shared" si="14"/>
        <v>181</v>
      </c>
      <c r="G83" s="20">
        <f t="shared" si="15"/>
        <v>45473</v>
      </c>
      <c r="H83" s="20">
        <f t="shared" si="17"/>
        <v>45473</v>
      </c>
      <c r="I83" s="33">
        <f t="shared" si="16"/>
        <v>1</v>
      </c>
      <c r="J83" s="75"/>
      <c r="K83" s="75"/>
      <c r="L83" s="23">
        <f t="shared" si="5"/>
        <v>0</v>
      </c>
      <c r="M83" s="35">
        <f t="shared" si="1"/>
        <v>0</v>
      </c>
      <c r="N83" s="45">
        <f t="shared" si="6"/>
        <v>0</v>
      </c>
    </row>
    <row r="84" spans="2:14" x14ac:dyDescent="0.3">
      <c r="B84" s="64"/>
      <c r="C84" s="65"/>
      <c r="D84" s="59"/>
      <c r="E84" s="60"/>
      <c r="F84" s="20">
        <f t="shared" si="14"/>
        <v>181</v>
      </c>
      <c r="G84" s="20">
        <f t="shared" si="15"/>
        <v>45473</v>
      </c>
      <c r="H84" s="20">
        <f t="shared" si="17"/>
        <v>45473</v>
      </c>
      <c r="I84" s="33">
        <f t="shared" si="16"/>
        <v>1</v>
      </c>
      <c r="J84" s="75"/>
      <c r="K84" s="75"/>
      <c r="L84" s="23">
        <f t="shared" si="5"/>
        <v>0</v>
      </c>
      <c r="M84" s="35">
        <f t="shared" si="1"/>
        <v>0</v>
      </c>
      <c r="N84" s="45">
        <f t="shared" si="6"/>
        <v>0</v>
      </c>
    </row>
    <row r="85" spans="2:14" x14ac:dyDescent="0.3">
      <c r="B85" s="64"/>
      <c r="C85" s="65"/>
      <c r="D85" s="59"/>
      <c r="E85" s="60"/>
      <c r="F85" s="20">
        <f t="shared" si="14"/>
        <v>181</v>
      </c>
      <c r="G85" s="20">
        <f t="shared" si="15"/>
        <v>45473</v>
      </c>
      <c r="H85" s="20">
        <f t="shared" si="17"/>
        <v>45473</v>
      </c>
      <c r="I85" s="33">
        <f t="shared" si="16"/>
        <v>1</v>
      </c>
      <c r="J85" s="75"/>
      <c r="K85" s="75"/>
      <c r="L85" s="23">
        <f t="shared" si="5"/>
        <v>0</v>
      </c>
      <c r="M85" s="35">
        <f t="shared" si="1"/>
        <v>0</v>
      </c>
      <c r="N85" s="45">
        <f t="shared" si="6"/>
        <v>0</v>
      </c>
    </row>
    <row r="86" spans="2:14" x14ac:dyDescent="0.3">
      <c r="B86" s="64"/>
      <c r="C86" s="65"/>
      <c r="D86" s="59"/>
      <c r="E86" s="60"/>
      <c r="F86" s="20">
        <f t="shared" si="14"/>
        <v>181</v>
      </c>
      <c r="G86" s="20">
        <f t="shared" si="15"/>
        <v>45473</v>
      </c>
      <c r="H86" s="20">
        <f t="shared" si="17"/>
        <v>45473</v>
      </c>
      <c r="I86" s="33">
        <f t="shared" si="16"/>
        <v>1</v>
      </c>
      <c r="J86" s="75"/>
      <c r="K86" s="75"/>
      <c r="L86" s="23">
        <f t="shared" si="5"/>
        <v>0</v>
      </c>
      <c r="M86" s="35">
        <f t="shared" si="1"/>
        <v>0</v>
      </c>
      <c r="N86" s="45">
        <f t="shared" si="6"/>
        <v>0</v>
      </c>
    </row>
    <row r="87" spans="2:14" x14ac:dyDescent="0.3">
      <c r="B87" s="64"/>
      <c r="C87" s="65"/>
      <c r="D87" s="59"/>
      <c r="E87" s="60"/>
      <c r="F87" s="20">
        <f t="shared" si="14"/>
        <v>181</v>
      </c>
      <c r="G87" s="20">
        <f t="shared" si="15"/>
        <v>45473</v>
      </c>
      <c r="H87" s="20">
        <f t="shared" si="17"/>
        <v>45473</v>
      </c>
      <c r="I87" s="33">
        <f t="shared" si="16"/>
        <v>1</v>
      </c>
      <c r="J87" s="75"/>
      <c r="K87" s="75"/>
      <c r="L87" s="23">
        <f t="shared" si="5"/>
        <v>0</v>
      </c>
      <c r="M87" s="35">
        <f t="shared" si="1"/>
        <v>0</v>
      </c>
      <c r="N87" s="45">
        <f t="shared" si="6"/>
        <v>0</v>
      </c>
    </row>
    <row r="88" spans="2:14" x14ac:dyDescent="0.3">
      <c r="B88" s="64"/>
      <c r="C88" s="65"/>
      <c r="D88" s="59"/>
      <c r="E88" s="60"/>
      <c r="F88" s="20">
        <f t="shared" si="14"/>
        <v>181</v>
      </c>
      <c r="G88" s="20">
        <f t="shared" si="15"/>
        <v>45473</v>
      </c>
      <c r="H88" s="20">
        <f t="shared" si="17"/>
        <v>45473</v>
      </c>
      <c r="I88" s="33">
        <f t="shared" si="16"/>
        <v>1</v>
      </c>
      <c r="J88" s="75"/>
      <c r="K88" s="75"/>
      <c r="L88" s="23">
        <f t="shared" si="5"/>
        <v>0</v>
      </c>
      <c r="M88" s="35">
        <f t="shared" si="1"/>
        <v>0</v>
      </c>
      <c r="N88" s="45">
        <f t="shared" si="6"/>
        <v>0</v>
      </c>
    </row>
    <row r="89" spans="2:14" x14ac:dyDescent="0.3">
      <c r="B89" s="64"/>
      <c r="C89" s="65"/>
      <c r="D89" s="59"/>
      <c r="E89" s="60"/>
      <c r="F89" s="20">
        <f t="shared" si="14"/>
        <v>181</v>
      </c>
      <c r="G89" s="20">
        <f t="shared" si="15"/>
        <v>45473</v>
      </c>
      <c r="H89" s="20">
        <f t="shared" si="17"/>
        <v>45473</v>
      </c>
      <c r="I89" s="33">
        <f t="shared" si="16"/>
        <v>1</v>
      </c>
      <c r="J89" s="75"/>
      <c r="K89" s="75"/>
      <c r="L89" s="23">
        <f t="shared" si="5"/>
        <v>0</v>
      </c>
      <c r="M89" s="35">
        <f t="shared" si="1"/>
        <v>0</v>
      </c>
      <c r="N89" s="45">
        <f t="shared" si="6"/>
        <v>0</v>
      </c>
    </row>
    <row r="90" spans="2:14" x14ac:dyDescent="0.3">
      <c r="B90" s="64"/>
      <c r="C90" s="65"/>
      <c r="D90" s="59"/>
      <c r="E90" s="60"/>
      <c r="F90" s="20">
        <f t="shared" si="14"/>
        <v>181</v>
      </c>
      <c r="G90" s="20">
        <f t="shared" si="15"/>
        <v>45473</v>
      </c>
      <c r="H90" s="20">
        <f t="shared" si="17"/>
        <v>45473</v>
      </c>
      <c r="I90" s="33">
        <f t="shared" si="16"/>
        <v>1</v>
      </c>
      <c r="J90" s="75"/>
      <c r="K90" s="75"/>
      <c r="L90" s="23">
        <f t="shared" si="5"/>
        <v>0</v>
      </c>
      <c r="M90" s="35">
        <f t="shared" si="1"/>
        <v>0</v>
      </c>
      <c r="N90" s="45">
        <f t="shared" si="6"/>
        <v>0</v>
      </c>
    </row>
    <row r="91" spans="2:14" x14ac:dyDescent="0.3">
      <c r="B91" s="64"/>
      <c r="C91" s="65"/>
      <c r="D91" s="59"/>
      <c r="E91" s="60"/>
      <c r="F91" s="20">
        <f t="shared" si="14"/>
        <v>181</v>
      </c>
      <c r="G91" s="20">
        <f t="shared" si="15"/>
        <v>45473</v>
      </c>
      <c r="H91" s="20">
        <f t="shared" si="17"/>
        <v>45473</v>
      </c>
      <c r="I91" s="33">
        <f t="shared" si="16"/>
        <v>1</v>
      </c>
      <c r="J91" s="75"/>
      <c r="K91" s="75"/>
      <c r="L91" s="23">
        <f t="shared" si="5"/>
        <v>0</v>
      </c>
      <c r="M91" s="35">
        <f t="shared" si="1"/>
        <v>0</v>
      </c>
      <c r="N91" s="45">
        <f t="shared" si="6"/>
        <v>0</v>
      </c>
    </row>
    <row r="92" spans="2:14" x14ac:dyDescent="0.3">
      <c r="B92" s="64"/>
      <c r="C92" s="65"/>
      <c r="D92" s="59"/>
      <c r="E92" s="60"/>
      <c r="F92" s="20">
        <f t="shared" si="14"/>
        <v>181</v>
      </c>
      <c r="G92" s="20">
        <f t="shared" si="15"/>
        <v>45473</v>
      </c>
      <c r="H92" s="20">
        <f t="shared" si="17"/>
        <v>45473</v>
      </c>
      <c r="I92" s="33">
        <f t="shared" si="16"/>
        <v>1</v>
      </c>
      <c r="J92" s="75"/>
      <c r="K92" s="75"/>
      <c r="L92" s="23">
        <f t="shared" si="5"/>
        <v>0</v>
      </c>
      <c r="M92" s="35">
        <f t="shared" si="1"/>
        <v>0</v>
      </c>
      <c r="N92" s="45">
        <f t="shared" si="6"/>
        <v>0</v>
      </c>
    </row>
    <row r="93" spans="2:14" x14ac:dyDescent="0.3">
      <c r="B93" s="64"/>
      <c r="C93" s="65"/>
      <c r="D93" s="59"/>
      <c r="E93" s="60"/>
      <c r="F93" s="20">
        <f t="shared" si="14"/>
        <v>181</v>
      </c>
      <c r="G93" s="20">
        <f t="shared" si="15"/>
        <v>45473</v>
      </c>
      <c r="H93" s="20">
        <f t="shared" si="17"/>
        <v>45473</v>
      </c>
      <c r="I93" s="33">
        <f t="shared" si="16"/>
        <v>1</v>
      </c>
      <c r="J93" s="75"/>
      <c r="K93" s="75"/>
      <c r="L93" s="23">
        <f t="shared" si="5"/>
        <v>0</v>
      </c>
      <c r="M93" s="35">
        <f t="shared" si="1"/>
        <v>0</v>
      </c>
      <c r="N93" s="45">
        <f t="shared" si="6"/>
        <v>0</v>
      </c>
    </row>
    <row r="94" spans="2:14" x14ac:dyDescent="0.3">
      <c r="B94" s="64"/>
      <c r="C94" s="65"/>
      <c r="D94" s="59"/>
      <c r="E94" s="60"/>
      <c r="F94" s="20">
        <f t="shared" si="14"/>
        <v>181</v>
      </c>
      <c r="G94" s="20">
        <f t="shared" si="15"/>
        <v>45473</v>
      </c>
      <c r="H94" s="20">
        <f t="shared" si="17"/>
        <v>45473</v>
      </c>
      <c r="I94" s="33">
        <f t="shared" si="16"/>
        <v>1</v>
      </c>
      <c r="J94" s="75"/>
      <c r="K94" s="75"/>
      <c r="L94" s="23">
        <f t="shared" si="5"/>
        <v>0</v>
      </c>
      <c r="M94" s="35">
        <f t="shared" si="1"/>
        <v>0</v>
      </c>
      <c r="N94" s="45">
        <f t="shared" si="6"/>
        <v>0</v>
      </c>
    </row>
    <row r="95" spans="2:14" x14ac:dyDescent="0.3">
      <c r="B95" s="64"/>
      <c r="C95" s="65"/>
      <c r="D95" s="59"/>
      <c r="E95" s="60"/>
      <c r="F95" s="20">
        <f t="shared" si="14"/>
        <v>181</v>
      </c>
      <c r="G95" s="20">
        <f t="shared" si="15"/>
        <v>45473</v>
      </c>
      <c r="H95" s="20">
        <f t="shared" si="17"/>
        <v>45473</v>
      </c>
      <c r="I95" s="33">
        <f t="shared" si="16"/>
        <v>1</v>
      </c>
      <c r="J95" s="75"/>
      <c r="K95" s="75"/>
      <c r="L95" s="23">
        <f t="shared" si="5"/>
        <v>0</v>
      </c>
      <c r="M95" s="35">
        <f t="shared" si="1"/>
        <v>0</v>
      </c>
      <c r="N95" s="45">
        <f t="shared" si="6"/>
        <v>0</v>
      </c>
    </row>
    <row r="96" spans="2:14" x14ac:dyDescent="0.3">
      <c r="B96" s="64"/>
      <c r="C96" s="65"/>
      <c r="D96" s="59"/>
      <c r="E96" s="60"/>
      <c r="F96" s="20">
        <f t="shared" si="14"/>
        <v>181</v>
      </c>
      <c r="G96" s="20">
        <f t="shared" si="15"/>
        <v>45473</v>
      </c>
      <c r="H96" s="20">
        <f t="shared" si="17"/>
        <v>45473</v>
      </c>
      <c r="I96" s="33">
        <f t="shared" si="16"/>
        <v>1</v>
      </c>
      <c r="J96" s="75"/>
      <c r="K96" s="75"/>
      <c r="L96" s="23">
        <f t="shared" si="5"/>
        <v>0</v>
      </c>
      <c r="M96" s="35">
        <f t="shared" si="1"/>
        <v>0</v>
      </c>
      <c r="N96" s="45">
        <f t="shared" si="6"/>
        <v>0</v>
      </c>
    </row>
    <row r="97" spans="2:14" x14ac:dyDescent="0.3">
      <c r="B97" s="64"/>
      <c r="C97" s="65"/>
      <c r="D97" s="59"/>
      <c r="E97" s="60"/>
      <c r="F97" s="20">
        <f t="shared" si="14"/>
        <v>181</v>
      </c>
      <c r="G97" s="20">
        <f t="shared" si="15"/>
        <v>45473</v>
      </c>
      <c r="H97" s="20">
        <f t="shared" si="17"/>
        <v>45473</v>
      </c>
      <c r="I97" s="33">
        <f t="shared" si="16"/>
        <v>1</v>
      </c>
      <c r="J97" s="75"/>
      <c r="K97" s="75"/>
      <c r="L97" s="23">
        <f t="shared" si="5"/>
        <v>0</v>
      </c>
      <c r="M97" s="35">
        <f t="shared" si="1"/>
        <v>0</v>
      </c>
      <c r="N97" s="45">
        <f t="shared" si="6"/>
        <v>0</v>
      </c>
    </row>
    <row r="98" spans="2:14" x14ac:dyDescent="0.3">
      <c r="B98" s="64"/>
      <c r="C98" s="65"/>
      <c r="D98" s="59"/>
      <c r="E98" s="60"/>
      <c r="F98" s="20">
        <f t="shared" si="14"/>
        <v>181</v>
      </c>
      <c r="G98" s="20">
        <f t="shared" si="15"/>
        <v>45473</v>
      </c>
      <c r="H98" s="20">
        <f t="shared" si="17"/>
        <v>45473</v>
      </c>
      <c r="I98" s="33">
        <f t="shared" si="16"/>
        <v>1</v>
      </c>
      <c r="J98" s="75"/>
      <c r="K98" s="75"/>
      <c r="L98" s="23">
        <f t="shared" si="5"/>
        <v>0</v>
      </c>
      <c r="M98" s="35">
        <f t="shared" si="1"/>
        <v>0</v>
      </c>
      <c r="N98" s="45">
        <f t="shared" si="6"/>
        <v>0</v>
      </c>
    </row>
    <row r="99" spans="2:14" x14ac:dyDescent="0.3">
      <c r="B99" s="64"/>
      <c r="C99" s="65"/>
      <c r="D99" s="59"/>
      <c r="E99" s="60"/>
      <c r="F99" s="20">
        <f t="shared" si="14"/>
        <v>181</v>
      </c>
      <c r="G99" s="20">
        <f t="shared" si="15"/>
        <v>45473</v>
      </c>
      <c r="H99" s="20">
        <f t="shared" si="17"/>
        <v>45473</v>
      </c>
      <c r="I99" s="33">
        <f t="shared" si="16"/>
        <v>1</v>
      </c>
      <c r="J99" s="75"/>
      <c r="K99" s="75"/>
      <c r="L99" s="23">
        <f t="shared" si="5"/>
        <v>0</v>
      </c>
      <c r="M99" s="35">
        <f t="shared" si="1"/>
        <v>0</v>
      </c>
      <c r="N99" s="45">
        <f t="shared" si="6"/>
        <v>0</v>
      </c>
    </row>
    <row r="100" spans="2:14" x14ac:dyDescent="0.3">
      <c r="B100" s="64"/>
      <c r="C100" s="65"/>
      <c r="D100" s="59"/>
      <c r="E100" s="60"/>
      <c r="F100" s="20">
        <f t="shared" si="14"/>
        <v>181</v>
      </c>
      <c r="G100" s="20">
        <f t="shared" si="15"/>
        <v>45473</v>
      </c>
      <c r="H100" s="20">
        <f t="shared" si="17"/>
        <v>45473</v>
      </c>
      <c r="I100" s="33">
        <f t="shared" si="16"/>
        <v>1</v>
      </c>
      <c r="J100" s="75"/>
      <c r="K100" s="75"/>
      <c r="L100" s="23">
        <f t="shared" si="5"/>
        <v>0</v>
      </c>
      <c r="M100" s="35">
        <f t="shared" si="1"/>
        <v>0</v>
      </c>
      <c r="N100" s="45">
        <f t="shared" si="6"/>
        <v>0</v>
      </c>
    </row>
    <row r="101" spans="2:14" x14ac:dyDescent="0.3">
      <c r="B101" s="64"/>
      <c r="C101" s="65"/>
      <c r="D101" s="59"/>
      <c r="E101" s="60"/>
      <c r="F101" s="20">
        <f t="shared" si="14"/>
        <v>181</v>
      </c>
      <c r="G101" s="20">
        <f t="shared" si="15"/>
        <v>45473</v>
      </c>
      <c r="H101" s="20">
        <f t="shared" si="17"/>
        <v>45473</v>
      </c>
      <c r="I101" s="33">
        <f t="shared" si="16"/>
        <v>1</v>
      </c>
      <c r="J101" s="75"/>
      <c r="K101" s="75"/>
      <c r="L101" s="23">
        <f t="shared" si="5"/>
        <v>0</v>
      </c>
      <c r="M101" s="35">
        <f t="shared" si="1"/>
        <v>0</v>
      </c>
      <c r="N101" s="45">
        <f t="shared" si="6"/>
        <v>0</v>
      </c>
    </row>
    <row r="102" spans="2:14" x14ac:dyDescent="0.3">
      <c r="B102" s="64"/>
      <c r="C102" s="65"/>
      <c r="D102" s="59"/>
      <c r="E102" s="60"/>
      <c r="F102" s="20">
        <f t="shared" si="14"/>
        <v>181</v>
      </c>
      <c r="G102" s="20">
        <f t="shared" si="15"/>
        <v>45473</v>
      </c>
      <c r="H102" s="20">
        <f t="shared" si="17"/>
        <v>45473</v>
      </c>
      <c r="I102" s="33">
        <f t="shared" si="16"/>
        <v>1</v>
      </c>
      <c r="J102" s="75"/>
      <c r="K102" s="75"/>
      <c r="L102" s="23">
        <f t="shared" si="5"/>
        <v>0</v>
      </c>
      <c r="M102" s="35">
        <f t="shared" si="1"/>
        <v>0</v>
      </c>
      <c r="N102" s="45">
        <f t="shared" si="6"/>
        <v>0</v>
      </c>
    </row>
    <row r="103" spans="2:14" x14ac:dyDescent="0.3">
      <c r="B103" s="64"/>
      <c r="C103" s="65"/>
      <c r="D103" s="59"/>
      <c r="E103" s="60"/>
      <c r="F103" s="20">
        <f t="shared" si="14"/>
        <v>181</v>
      </c>
      <c r="G103" s="20">
        <f t="shared" si="15"/>
        <v>45473</v>
      </c>
      <c r="H103" s="20">
        <f t="shared" si="17"/>
        <v>45473</v>
      </c>
      <c r="I103" s="33">
        <f t="shared" si="16"/>
        <v>1</v>
      </c>
      <c r="J103" s="75"/>
      <c r="K103" s="75"/>
      <c r="L103" s="23">
        <f t="shared" si="5"/>
        <v>0</v>
      </c>
      <c r="M103" s="35">
        <f t="shared" si="1"/>
        <v>0</v>
      </c>
      <c r="N103" s="45">
        <f t="shared" si="6"/>
        <v>0</v>
      </c>
    </row>
    <row r="104" spans="2:14" x14ac:dyDescent="0.3">
      <c r="B104" s="64"/>
      <c r="C104" s="65"/>
      <c r="D104" s="59"/>
      <c r="E104" s="60"/>
      <c r="F104" s="20">
        <f t="shared" si="14"/>
        <v>181</v>
      </c>
      <c r="G104" s="20">
        <f t="shared" si="15"/>
        <v>45473</v>
      </c>
      <c r="H104" s="20">
        <f t="shared" si="17"/>
        <v>45473</v>
      </c>
      <c r="I104" s="33">
        <f t="shared" si="16"/>
        <v>1</v>
      </c>
      <c r="J104" s="75"/>
      <c r="K104" s="75"/>
      <c r="L104" s="23">
        <f t="shared" si="5"/>
        <v>0</v>
      </c>
      <c r="M104" s="35">
        <f t="shared" si="1"/>
        <v>0</v>
      </c>
      <c r="N104" s="45">
        <f t="shared" si="6"/>
        <v>0</v>
      </c>
    </row>
    <row r="105" spans="2:14" x14ac:dyDescent="0.3">
      <c r="B105" s="64"/>
      <c r="C105" s="65"/>
      <c r="D105" s="59"/>
      <c r="E105" s="60"/>
      <c r="F105" s="20">
        <f t="shared" si="14"/>
        <v>181</v>
      </c>
      <c r="G105" s="20">
        <f t="shared" si="15"/>
        <v>45473</v>
      </c>
      <c r="H105" s="20">
        <f t="shared" si="17"/>
        <v>45473</v>
      </c>
      <c r="I105" s="33">
        <f t="shared" si="16"/>
        <v>1</v>
      </c>
      <c r="J105" s="75"/>
      <c r="K105" s="75"/>
      <c r="L105" s="23">
        <f t="shared" si="5"/>
        <v>0</v>
      </c>
      <c r="M105" s="35">
        <f t="shared" si="1"/>
        <v>0</v>
      </c>
      <c r="N105" s="45">
        <f t="shared" si="6"/>
        <v>0</v>
      </c>
    </row>
    <row r="106" spans="2:14" x14ac:dyDescent="0.3">
      <c r="B106" s="64"/>
      <c r="C106" s="65"/>
      <c r="D106" s="59"/>
      <c r="E106" s="60"/>
      <c r="F106" s="20">
        <f t="shared" si="14"/>
        <v>181</v>
      </c>
      <c r="G106" s="20">
        <f t="shared" si="15"/>
        <v>45473</v>
      </c>
      <c r="H106" s="20">
        <f t="shared" si="17"/>
        <v>45473</v>
      </c>
      <c r="I106" s="33">
        <f t="shared" si="16"/>
        <v>1</v>
      </c>
      <c r="J106" s="75"/>
      <c r="K106" s="75"/>
      <c r="L106" s="23">
        <f t="shared" si="5"/>
        <v>0</v>
      </c>
      <c r="M106" s="35">
        <f t="shared" si="1"/>
        <v>0</v>
      </c>
      <c r="N106" s="45">
        <f t="shared" si="6"/>
        <v>0</v>
      </c>
    </row>
    <row r="107" spans="2:14" x14ac:dyDescent="0.3">
      <c r="B107" s="64"/>
      <c r="C107" s="65"/>
      <c r="D107" s="59"/>
      <c r="E107" s="60"/>
      <c r="F107" s="20">
        <f t="shared" si="14"/>
        <v>181</v>
      </c>
      <c r="G107" s="20">
        <f t="shared" si="15"/>
        <v>45473</v>
      </c>
      <c r="H107" s="20">
        <f t="shared" si="17"/>
        <v>45473</v>
      </c>
      <c r="I107" s="33">
        <f t="shared" si="16"/>
        <v>1</v>
      </c>
      <c r="J107" s="75"/>
      <c r="K107" s="75"/>
      <c r="L107" s="23">
        <f t="shared" si="5"/>
        <v>0</v>
      </c>
      <c r="M107" s="35">
        <f t="shared" si="1"/>
        <v>0</v>
      </c>
      <c r="N107" s="45">
        <f t="shared" si="6"/>
        <v>0</v>
      </c>
    </row>
    <row r="108" spans="2:14" x14ac:dyDescent="0.3">
      <c r="B108" s="64"/>
      <c r="C108" s="65"/>
      <c r="D108" s="59"/>
      <c r="E108" s="60"/>
      <c r="F108" s="20">
        <f t="shared" si="14"/>
        <v>181</v>
      </c>
      <c r="G108" s="20">
        <f t="shared" si="15"/>
        <v>45473</v>
      </c>
      <c r="H108" s="20">
        <f t="shared" si="17"/>
        <v>45473</v>
      </c>
      <c r="I108" s="33">
        <f t="shared" si="16"/>
        <v>1</v>
      </c>
      <c r="J108" s="75"/>
      <c r="K108" s="75"/>
      <c r="L108" s="23">
        <f t="shared" si="5"/>
        <v>0</v>
      </c>
      <c r="M108" s="35">
        <f t="shared" si="1"/>
        <v>0</v>
      </c>
      <c r="N108" s="45">
        <f t="shared" si="6"/>
        <v>0</v>
      </c>
    </row>
    <row r="109" spans="2:14" x14ac:dyDescent="0.3">
      <c r="B109" s="64"/>
      <c r="C109" s="65"/>
      <c r="D109" s="59"/>
      <c r="E109" s="60"/>
      <c r="F109" s="20">
        <f t="shared" si="14"/>
        <v>181</v>
      </c>
      <c r="G109" s="20">
        <f t="shared" si="15"/>
        <v>45473</v>
      </c>
      <c r="H109" s="20">
        <f t="shared" si="17"/>
        <v>45473</v>
      </c>
      <c r="I109" s="33">
        <f t="shared" si="16"/>
        <v>1</v>
      </c>
      <c r="J109" s="75"/>
      <c r="K109" s="75"/>
      <c r="L109" s="23">
        <f t="shared" si="5"/>
        <v>0</v>
      </c>
      <c r="M109" s="35">
        <f t="shared" si="1"/>
        <v>0</v>
      </c>
      <c r="N109" s="45">
        <f t="shared" si="6"/>
        <v>0</v>
      </c>
    </row>
    <row r="110" spans="2:14" x14ac:dyDescent="0.3">
      <c r="B110" s="64"/>
      <c r="C110" s="65"/>
      <c r="D110" s="59"/>
      <c r="E110" s="60"/>
      <c r="F110" s="20">
        <f t="shared" si="14"/>
        <v>181</v>
      </c>
      <c r="G110" s="20">
        <f t="shared" si="15"/>
        <v>45473</v>
      </c>
      <c r="H110" s="20">
        <f t="shared" si="17"/>
        <v>45473</v>
      </c>
      <c r="I110" s="33">
        <f t="shared" si="16"/>
        <v>1</v>
      </c>
      <c r="J110" s="75"/>
      <c r="K110" s="75"/>
      <c r="L110" s="23">
        <f t="shared" si="5"/>
        <v>0</v>
      </c>
      <c r="M110" s="35">
        <f t="shared" si="1"/>
        <v>0</v>
      </c>
      <c r="N110" s="45">
        <f t="shared" si="6"/>
        <v>0</v>
      </c>
    </row>
    <row r="111" spans="2:14" x14ac:dyDescent="0.3">
      <c r="B111" s="64"/>
      <c r="C111" s="65"/>
      <c r="D111" s="59"/>
      <c r="E111" s="60"/>
      <c r="F111" s="20">
        <f t="shared" si="14"/>
        <v>181</v>
      </c>
      <c r="G111" s="20">
        <f t="shared" si="15"/>
        <v>45473</v>
      </c>
      <c r="H111" s="20">
        <f t="shared" si="17"/>
        <v>45473</v>
      </c>
      <c r="I111" s="33">
        <f t="shared" si="16"/>
        <v>1</v>
      </c>
      <c r="J111" s="75"/>
      <c r="K111" s="75"/>
      <c r="L111" s="23">
        <f t="shared" si="5"/>
        <v>0</v>
      </c>
      <c r="M111" s="35">
        <f t="shared" si="1"/>
        <v>0</v>
      </c>
      <c r="N111" s="45">
        <f t="shared" si="6"/>
        <v>0</v>
      </c>
    </row>
    <row r="112" spans="2:14" x14ac:dyDescent="0.3">
      <c r="B112" s="64"/>
      <c r="C112" s="65"/>
      <c r="D112" s="59"/>
      <c r="E112" s="60"/>
      <c r="F112" s="20">
        <f t="shared" si="14"/>
        <v>181</v>
      </c>
      <c r="G112" s="20">
        <f t="shared" si="15"/>
        <v>45473</v>
      </c>
      <c r="H112" s="20">
        <f t="shared" si="17"/>
        <v>45473</v>
      </c>
      <c r="I112" s="33">
        <f t="shared" si="16"/>
        <v>1</v>
      </c>
      <c r="J112" s="75"/>
      <c r="K112" s="75"/>
      <c r="L112" s="23">
        <f t="shared" si="5"/>
        <v>0</v>
      </c>
      <c r="M112" s="35">
        <f t="shared" si="1"/>
        <v>0</v>
      </c>
      <c r="N112" s="45">
        <f t="shared" si="6"/>
        <v>0</v>
      </c>
    </row>
    <row r="113" spans="2:14" x14ac:dyDescent="0.3">
      <c r="B113" s="64"/>
      <c r="C113" s="65"/>
      <c r="D113" s="59"/>
      <c r="E113" s="60"/>
      <c r="F113" s="20">
        <f t="shared" si="14"/>
        <v>181</v>
      </c>
      <c r="G113" s="20">
        <f t="shared" si="15"/>
        <v>45473</v>
      </c>
      <c r="H113" s="20">
        <f t="shared" si="17"/>
        <v>45473</v>
      </c>
      <c r="I113" s="33">
        <f t="shared" si="16"/>
        <v>1</v>
      </c>
      <c r="J113" s="75"/>
      <c r="K113" s="75"/>
      <c r="L113" s="23">
        <f t="shared" si="5"/>
        <v>0</v>
      </c>
      <c r="M113" s="35">
        <f t="shared" si="1"/>
        <v>0</v>
      </c>
      <c r="N113" s="45">
        <f t="shared" si="6"/>
        <v>0</v>
      </c>
    </row>
    <row r="114" spans="2:14" x14ac:dyDescent="0.3">
      <c r="B114" s="64"/>
      <c r="C114" s="65"/>
      <c r="D114" s="59"/>
      <c r="E114" s="60"/>
      <c r="F114" s="20">
        <f t="shared" si="14"/>
        <v>181</v>
      </c>
      <c r="G114" s="20">
        <f t="shared" si="15"/>
        <v>45473</v>
      </c>
      <c r="H114" s="20">
        <f t="shared" si="17"/>
        <v>45473</v>
      </c>
      <c r="I114" s="33">
        <f t="shared" si="16"/>
        <v>1</v>
      </c>
      <c r="J114" s="75"/>
      <c r="K114" s="75"/>
      <c r="L114" s="23">
        <f t="shared" si="5"/>
        <v>0</v>
      </c>
      <c r="M114" s="35">
        <f t="shared" si="1"/>
        <v>0</v>
      </c>
      <c r="N114" s="45">
        <f t="shared" si="6"/>
        <v>0</v>
      </c>
    </row>
    <row r="115" spans="2:14" x14ac:dyDescent="0.3">
      <c r="B115" s="64"/>
      <c r="C115" s="65"/>
      <c r="D115" s="59"/>
      <c r="E115" s="60"/>
      <c r="F115" s="20">
        <f t="shared" si="14"/>
        <v>181</v>
      </c>
      <c r="G115" s="20">
        <f t="shared" si="15"/>
        <v>45473</v>
      </c>
      <c r="H115" s="20">
        <f t="shared" si="17"/>
        <v>45473</v>
      </c>
      <c r="I115" s="33">
        <f t="shared" si="16"/>
        <v>1</v>
      </c>
      <c r="J115" s="75"/>
      <c r="K115" s="75"/>
      <c r="L115" s="23">
        <f t="shared" si="5"/>
        <v>0</v>
      </c>
      <c r="M115" s="35">
        <f t="shared" si="1"/>
        <v>0</v>
      </c>
      <c r="N115" s="45">
        <f t="shared" si="6"/>
        <v>0</v>
      </c>
    </row>
    <row r="116" spans="2:14" x14ac:dyDescent="0.3">
      <c r="B116" s="64"/>
      <c r="C116" s="65"/>
      <c r="D116" s="59"/>
      <c r="E116" s="60"/>
      <c r="F116" s="20">
        <f t="shared" si="14"/>
        <v>181</v>
      </c>
      <c r="G116" s="20">
        <f t="shared" si="15"/>
        <v>45473</v>
      </c>
      <c r="H116" s="20">
        <f t="shared" si="17"/>
        <v>45473</v>
      </c>
      <c r="I116" s="33">
        <f t="shared" si="16"/>
        <v>1</v>
      </c>
      <c r="J116" s="75"/>
      <c r="K116" s="75"/>
      <c r="L116" s="23">
        <f t="shared" si="5"/>
        <v>0</v>
      </c>
      <c r="M116" s="35">
        <f t="shared" si="1"/>
        <v>0</v>
      </c>
      <c r="N116" s="45">
        <f t="shared" si="6"/>
        <v>0</v>
      </c>
    </row>
    <row r="117" spans="2:14" x14ac:dyDescent="0.3">
      <c r="B117" s="64"/>
      <c r="C117" s="65"/>
      <c r="D117" s="59"/>
      <c r="E117" s="60"/>
      <c r="F117" s="20">
        <f t="shared" si="14"/>
        <v>181</v>
      </c>
      <c r="G117" s="20">
        <f t="shared" si="15"/>
        <v>45473</v>
      </c>
      <c r="H117" s="20">
        <f t="shared" si="17"/>
        <v>45473</v>
      </c>
      <c r="I117" s="33">
        <f t="shared" si="16"/>
        <v>1</v>
      </c>
      <c r="J117" s="75"/>
      <c r="K117" s="75"/>
      <c r="L117" s="23">
        <f t="shared" si="5"/>
        <v>0</v>
      </c>
      <c r="M117" s="35">
        <f t="shared" si="1"/>
        <v>0</v>
      </c>
      <c r="N117" s="45">
        <f t="shared" si="6"/>
        <v>0</v>
      </c>
    </row>
    <row r="118" spans="2:14" x14ac:dyDescent="0.3">
      <c r="B118" s="64"/>
      <c r="C118" s="65"/>
      <c r="D118" s="59"/>
      <c r="E118" s="60"/>
      <c r="F118" s="20">
        <f t="shared" si="14"/>
        <v>181</v>
      </c>
      <c r="G118" s="20">
        <f t="shared" si="15"/>
        <v>45473</v>
      </c>
      <c r="H118" s="20">
        <f t="shared" si="17"/>
        <v>45473</v>
      </c>
      <c r="I118" s="33">
        <f t="shared" si="16"/>
        <v>1</v>
      </c>
      <c r="J118" s="75"/>
      <c r="K118" s="75"/>
      <c r="L118" s="23">
        <f t="shared" si="5"/>
        <v>0</v>
      </c>
      <c r="M118" s="35">
        <f t="shared" si="1"/>
        <v>0</v>
      </c>
      <c r="N118" s="45">
        <f t="shared" si="6"/>
        <v>0</v>
      </c>
    </row>
    <row r="119" spans="2:14" x14ac:dyDescent="0.3">
      <c r="B119" s="64"/>
      <c r="C119" s="65"/>
      <c r="D119" s="59"/>
      <c r="E119" s="60"/>
      <c r="F119" s="20">
        <f t="shared" si="14"/>
        <v>181</v>
      </c>
      <c r="G119" s="20">
        <f t="shared" si="15"/>
        <v>45473</v>
      </c>
      <c r="H119" s="20">
        <f t="shared" si="17"/>
        <v>45473</v>
      </c>
      <c r="I119" s="33">
        <f t="shared" si="16"/>
        <v>1</v>
      </c>
      <c r="J119" s="75"/>
      <c r="K119" s="75"/>
      <c r="L119" s="23">
        <f t="shared" si="5"/>
        <v>0</v>
      </c>
      <c r="M119" s="35">
        <f t="shared" si="1"/>
        <v>0</v>
      </c>
      <c r="N119" s="45">
        <f t="shared" si="6"/>
        <v>0</v>
      </c>
    </row>
    <row r="120" spans="2:14" x14ac:dyDescent="0.3">
      <c r="B120" s="64"/>
      <c r="C120" s="65"/>
      <c r="D120" s="59"/>
      <c r="E120" s="60"/>
      <c r="F120" s="20">
        <f t="shared" si="14"/>
        <v>181</v>
      </c>
      <c r="G120" s="20">
        <f t="shared" si="15"/>
        <v>45473</v>
      </c>
      <c r="H120" s="20">
        <f t="shared" si="17"/>
        <v>45473</v>
      </c>
      <c r="I120" s="33">
        <f t="shared" si="16"/>
        <v>1</v>
      </c>
      <c r="J120" s="75"/>
      <c r="K120" s="75"/>
      <c r="L120" s="23">
        <f t="shared" si="5"/>
        <v>0</v>
      </c>
      <c r="M120" s="35">
        <f t="shared" si="1"/>
        <v>0</v>
      </c>
      <c r="N120" s="45">
        <f t="shared" si="6"/>
        <v>0</v>
      </c>
    </row>
    <row r="121" spans="2:14" x14ac:dyDescent="0.3">
      <c r="B121" s="64"/>
      <c r="C121" s="65"/>
      <c r="D121" s="59"/>
      <c r="E121" s="60"/>
      <c r="F121" s="20">
        <f t="shared" si="14"/>
        <v>181</v>
      </c>
      <c r="G121" s="20">
        <f t="shared" si="15"/>
        <v>45473</v>
      </c>
      <c r="H121" s="20">
        <f t="shared" si="17"/>
        <v>45473</v>
      </c>
      <c r="I121" s="33">
        <f t="shared" si="16"/>
        <v>1</v>
      </c>
      <c r="J121" s="75"/>
      <c r="K121" s="75"/>
      <c r="L121" s="23">
        <f t="shared" si="5"/>
        <v>0</v>
      </c>
      <c r="M121" s="35">
        <f t="shared" si="1"/>
        <v>0</v>
      </c>
      <c r="N121" s="45">
        <f t="shared" si="6"/>
        <v>0</v>
      </c>
    </row>
    <row r="122" spans="2:14" x14ac:dyDescent="0.3">
      <c r="B122" s="64"/>
      <c r="C122" s="65"/>
      <c r="D122" s="59"/>
      <c r="E122" s="61"/>
      <c r="F122" s="20">
        <f t="shared" si="14"/>
        <v>181</v>
      </c>
      <c r="G122" s="20">
        <f t="shared" si="15"/>
        <v>45473</v>
      </c>
      <c r="H122" s="20">
        <f t="shared" si="17"/>
        <v>45473</v>
      </c>
      <c r="I122" s="33">
        <f t="shared" si="16"/>
        <v>1</v>
      </c>
      <c r="J122" s="75"/>
      <c r="K122" s="75"/>
      <c r="L122" s="23">
        <f t="shared" si="5"/>
        <v>0</v>
      </c>
      <c r="M122" s="34">
        <f t="shared" si="1"/>
        <v>0</v>
      </c>
      <c r="N122" s="45">
        <f t="shared" si="6"/>
        <v>0</v>
      </c>
    </row>
    <row r="123" spans="2:14" x14ac:dyDescent="0.3">
      <c r="B123" s="64"/>
      <c r="C123" s="65"/>
      <c r="D123" s="59"/>
      <c r="E123" s="60"/>
      <c r="F123" s="20">
        <f t="shared" si="14"/>
        <v>181</v>
      </c>
      <c r="G123" s="20">
        <f t="shared" si="15"/>
        <v>45473</v>
      </c>
      <c r="H123" s="20">
        <f t="shared" si="17"/>
        <v>45473</v>
      </c>
      <c r="I123" s="33">
        <f t="shared" si="16"/>
        <v>1</v>
      </c>
      <c r="J123" s="75"/>
      <c r="K123" s="75"/>
      <c r="L123" s="23">
        <f t="shared" si="5"/>
        <v>0</v>
      </c>
      <c r="M123" s="35">
        <f t="shared" si="1"/>
        <v>0</v>
      </c>
      <c r="N123" s="45">
        <f t="shared" si="6"/>
        <v>0</v>
      </c>
    </row>
    <row r="124" spans="2:14" x14ac:dyDescent="0.3">
      <c r="B124" s="64"/>
      <c r="C124" s="65"/>
      <c r="D124" s="59"/>
      <c r="E124" s="61"/>
      <c r="F124" s="20">
        <f t="shared" si="14"/>
        <v>181</v>
      </c>
      <c r="G124" s="20">
        <f t="shared" si="15"/>
        <v>45473</v>
      </c>
      <c r="H124" s="20">
        <f t="shared" si="17"/>
        <v>45473</v>
      </c>
      <c r="I124" s="33">
        <f t="shared" si="16"/>
        <v>1</v>
      </c>
      <c r="J124" s="75"/>
      <c r="K124" s="75"/>
      <c r="L124" s="23">
        <f t="shared" si="5"/>
        <v>0</v>
      </c>
      <c r="M124" s="35">
        <f t="shared" si="1"/>
        <v>0</v>
      </c>
      <c r="N124" s="45">
        <f t="shared" si="6"/>
        <v>0</v>
      </c>
    </row>
    <row r="125" spans="2:14" x14ac:dyDescent="0.3">
      <c r="B125" s="64"/>
      <c r="C125" s="65"/>
      <c r="D125" s="59"/>
      <c r="E125" s="60"/>
      <c r="F125" s="20">
        <f t="shared" si="14"/>
        <v>181</v>
      </c>
      <c r="G125" s="20">
        <f t="shared" si="15"/>
        <v>45473</v>
      </c>
      <c r="H125" s="20">
        <f t="shared" si="17"/>
        <v>45473</v>
      </c>
      <c r="I125" s="33">
        <f t="shared" si="16"/>
        <v>1</v>
      </c>
      <c r="J125" s="75"/>
      <c r="K125" s="75"/>
      <c r="L125" s="23">
        <f t="shared" si="5"/>
        <v>0</v>
      </c>
      <c r="M125" s="35">
        <f t="shared" si="1"/>
        <v>0</v>
      </c>
      <c r="N125" s="45">
        <f t="shared" si="6"/>
        <v>0</v>
      </c>
    </row>
    <row r="126" spans="2:14" x14ac:dyDescent="0.3">
      <c r="B126" s="64"/>
      <c r="C126" s="65"/>
      <c r="D126" s="59"/>
      <c r="E126" s="60"/>
      <c r="F126" s="20">
        <f t="shared" si="14"/>
        <v>181</v>
      </c>
      <c r="G126" s="20">
        <f t="shared" si="15"/>
        <v>45473</v>
      </c>
      <c r="H126" s="20">
        <f t="shared" si="17"/>
        <v>45473</v>
      </c>
      <c r="I126" s="33">
        <f t="shared" si="16"/>
        <v>1</v>
      </c>
      <c r="J126" s="75"/>
      <c r="K126" s="75"/>
      <c r="L126" s="23">
        <f t="shared" ref="L126:L148" si="18">E126*I126*J126*K126</f>
        <v>0</v>
      </c>
      <c r="M126" s="35">
        <f t="shared" ref="M126:M148" si="19">L126*$M$8</f>
        <v>0</v>
      </c>
      <c r="N126" s="45">
        <f t="shared" ref="N126:N148" si="20">M126*$N$8</f>
        <v>0</v>
      </c>
    </row>
    <row r="127" spans="2:14" x14ac:dyDescent="0.3">
      <c r="B127" s="64"/>
      <c r="C127" s="65"/>
      <c r="D127" s="59"/>
      <c r="E127" s="60"/>
      <c r="F127" s="20">
        <f t="shared" si="14"/>
        <v>181</v>
      </c>
      <c r="G127" s="20">
        <f t="shared" si="15"/>
        <v>45473</v>
      </c>
      <c r="H127" s="20">
        <f t="shared" si="17"/>
        <v>45473</v>
      </c>
      <c r="I127" s="33">
        <f t="shared" si="16"/>
        <v>1</v>
      </c>
      <c r="J127" s="75"/>
      <c r="K127" s="75"/>
      <c r="L127" s="23">
        <f t="shared" si="18"/>
        <v>0</v>
      </c>
      <c r="M127" s="34">
        <f t="shared" si="19"/>
        <v>0</v>
      </c>
      <c r="N127" s="45">
        <f t="shared" si="20"/>
        <v>0</v>
      </c>
    </row>
    <row r="128" spans="2:14" x14ac:dyDescent="0.3">
      <c r="B128" s="64"/>
      <c r="C128" s="65"/>
      <c r="D128" s="59"/>
      <c r="E128" s="60"/>
      <c r="F128" s="20">
        <f t="shared" si="14"/>
        <v>181</v>
      </c>
      <c r="G128" s="20">
        <f t="shared" si="15"/>
        <v>45473</v>
      </c>
      <c r="H128" s="20">
        <f t="shared" si="17"/>
        <v>45473</v>
      </c>
      <c r="I128" s="33">
        <f t="shared" si="16"/>
        <v>1</v>
      </c>
      <c r="J128" s="75"/>
      <c r="K128" s="75"/>
      <c r="L128" s="23">
        <f t="shared" si="18"/>
        <v>0</v>
      </c>
      <c r="M128" s="35">
        <f t="shared" si="19"/>
        <v>0</v>
      </c>
      <c r="N128" s="45">
        <f t="shared" si="20"/>
        <v>0</v>
      </c>
    </row>
    <row r="129" spans="2:14" x14ac:dyDescent="0.3">
      <c r="B129" s="64"/>
      <c r="C129" s="65"/>
      <c r="D129" s="59"/>
      <c r="E129" s="60"/>
      <c r="F129" s="20">
        <f t="shared" si="14"/>
        <v>181</v>
      </c>
      <c r="G129" s="20">
        <f t="shared" si="15"/>
        <v>45473</v>
      </c>
      <c r="H129" s="20">
        <f t="shared" si="17"/>
        <v>45473</v>
      </c>
      <c r="I129" s="33">
        <f t="shared" si="16"/>
        <v>1</v>
      </c>
      <c r="J129" s="75"/>
      <c r="K129" s="75"/>
      <c r="L129" s="23">
        <f t="shared" si="18"/>
        <v>0</v>
      </c>
      <c r="M129" s="35">
        <f t="shared" si="19"/>
        <v>0</v>
      </c>
      <c r="N129" s="45">
        <f t="shared" si="20"/>
        <v>0</v>
      </c>
    </row>
    <row r="130" spans="2:14" x14ac:dyDescent="0.3">
      <c r="B130" s="64"/>
      <c r="C130" s="65"/>
      <c r="D130" s="59"/>
      <c r="E130" s="60"/>
      <c r="F130" s="20">
        <f t="shared" si="14"/>
        <v>181</v>
      </c>
      <c r="G130" s="20">
        <f t="shared" si="15"/>
        <v>45473</v>
      </c>
      <c r="H130" s="20">
        <f t="shared" si="17"/>
        <v>45473</v>
      </c>
      <c r="I130" s="33">
        <f t="shared" si="16"/>
        <v>1</v>
      </c>
      <c r="J130" s="75"/>
      <c r="K130" s="75"/>
      <c r="L130" s="23">
        <f t="shared" si="18"/>
        <v>0</v>
      </c>
      <c r="M130" s="35">
        <f t="shared" si="19"/>
        <v>0</v>
      </c>
      <c r="N130" s="45">
        <f t="shared" si="20"/>
        <v>0</v>
      </c>
    </row>
    <row r="131" spans="2:14" x14ac:dyDescent="0.3">
      <c r="B131" s="64"/>
      <c r="C131" s="65"/>
      <c r="D131" s="59"/>
      <c r="E131" s="60"/>
      <c r="F131" s="20">
        <f t="shared" si="14"/>
        <v>181</v>
      </c>
      <c r="G131" s="20">
        <f t="shared" si="15"/>
        <v>45473</v>
      </c>
      <c r="H131" s="20">
        <f t="shared" si="17"/>
        <v>45473</v>
      </c>
      <c r="I131" s="33">
        <f t="shared" si="16"/>
        <v>1</v>
      </c>
      <c r="J131" s="75"/>
      <c r="K131" s="75"/>
      <c r="L131" s="23">
        <f t="shared" si="18"/>
        <v>0</v>
      </c>
      <c r="M131" s="34">
        <f t="shared" si="19"/>
        <v>0</v>
      </c>
      <c r="N131" s="45">
        <f t="shared" si="20"/>
        <v>0</v>
      </c>
    </row>
    <row r="132" spans="2:14" x14ac:dyDescent="0.3">
      <c r="B132" s="64"/>
      <c r="C132" s="65"/>
      <c r="D132" s="59"/>
      <c r="E132" s="61"/>
      <c r="F132" s="20">
        <f t="shared" si="14"/>
        <v>181</v>
      </c>
      <c r="G132" s="20">
        <f t="shared" si="15"/>
        <v>45473</v>
      </c>
      <c r="H132" s="20">
        <f t="shared" si="17"/>
        <v>45473</v>
      </c>
      <c r="I132" s="33">
        <f t="shared" si="16"/>
        <v>1</v>
      </c>
      <c r="J132" s="75"/>
      <c r="K132" s="75"/>
      <c r="L132" s="23">
        <f t="shared" si="18"/>
        <v>0</v>
      </c>
      <c r="M132" s="35">
        <f t="shared" si="19"/>
        <v>0</v>
      </c>
      <c r="N132" s="45">
        <f t="shared" si="20"/>
        <v>0</v>
      </c>
    </row>
    <row r="133" spans="2:14" x14ac:dyDescent="0.3">
      <c r="B133" s="64"/>
      <c r="C133" s="65"/>
      <c r="D133" s="59"/>
      <c r="E133" s="61"/>
      <c r="F133" s="20">
        <f t="shared" si="14"/>
        <v>181</v>
      </c>
      <c r="G133" s="20">
        <f t="shared" si="15"/>
        <v>45473</v>
      </c>
      <c r="H133" s="20">
        <f t="shared" si="17"/>
        <v>45473</v>
      </c>
      <c r="I133" s="33">
        <f t="shared" si="16"/>
        <v>1</v>
      </c>
      <c r="J133" s="75"/>
      <c r="K133" s="75"/>
      <c r="L133" s="23">
        <f t="shared" si="18"/>
        <v>0</v>
      </c>
      <c r="M133" s="35">
        <f t="shared" si="19"/>
        <v>0</v>
      </c>
      <c r="N133" s="45">
        <f t="shared" si="20"/>
        <v>0</v>
      </c>
    </row>
    <row r="134" spans="2:14" x14ac:dyDescent="0.3">
      <c r="B134" s="64"/>
      <c r="C134" s="65"/>
      <c r="D134" s="59"/>
      <c r="E134" s="61"/>
      <c r="F134" s="20">
        <f t="shared" si="14"/>
        <v>181</v>
      </c>
      <c r="G134" s="20">
        <f t="shared" si="15"/>
        <v>45473</v>
      </c>
      <c r="H134" s="20">
        <f t="shared" si="17"/>
        <v>45473</v>
      </c>
      <c r="I134" s="33">
        <f t="shared" si="16"/>
        <v>1</v>
      </c>
      <c r="J134" s="75"/>
      <c r="K134" s="75"/>
      <c r="L134" s="23">
        <f t="shared" si="18"/>
        <v>0</v>
      </c>
      <c r="M134" s="35">
        <f t="shared" si="19"/>
        <v>0</v>
      </c>
      <c r="N134" s="45">
        <f t="shared" si="20"/>
        <v>0</v>
      </c>
    </row>
    <row r="135" spans="2:14" x14ac:dyDescent="0.3">
      <c r="B135" s="64"/>
      <c r="C135" s="65"/>
      <c r="D135" s="59"/>
      <c r="E135" s="61"/>
      <c r="F135" s="20">
        <f t="shared" si="14"/>
        <v>181</v>
      </c>
      <c r="G135" s="20">
        <f t="shared" si="15"/>
        <v>45473</v>
      </c>
      <c r="H135" s="20">
        <f t="shared" si="17"/>
        <v>45473</v>
      </c>
      <c r="I135" s="33">
        <f t="shared" si="16"/>
        <v>1</v>
      </c>
      <c r="J135" s="75"/>
      <c r="K135" s="75"/>
      <c r="L135" s="23">
        <f t="shared" si="18"/>
        <v>0</v>
      </c>
      <c r="M135" s="35">
        <f t="shared" si="19"/>
        <v>0</v>
      </c>
      <c r="N135" s="45">
        <f t="shared" si="20"/>
        <v>0</v>
      </c>
    </row>
    <row r="136" spans="2:14" x14ac:dyDescent="0.3">
      <c r="B136" s="64"/>
      <c r="C136" s="65"/>
      <c r="D136" s="59"/>
      <c r="E136" s="61"/>
      <c r="F136" s="20">
        <f t="shared" si="14"/>
        <v>181</v>
      </c>
      <c r="G136" s="20">
        <f t="shared" si="15"/>
        <v>45473</v>
      </c>
      <c r="H136" s="20">
        <f t="shared" si="17"/>
        <v>45473</v>
      </c>
      <c r="I136" s="33">
        <f t="shared" si="16"/>
        <v>1</v>
      </c>
      <c r="J136" s="75"/>
      <c r="K136" s="75"/>
      <c r="L136" s="23">
        <f t="shared" si="18"/>
        <v>0</v>
      </c>
      <c r="M136" s="35">
        <f t="shared" si="19"/>
        <v>0</v>
      </c>
      <c r="N136" s="45">
        <f t="shared" si="20"/>
        <v>0</v>
      </c>
    </row>
    <row r="137" spans="2:14" x14ac:dyDescent="0.3">
      <c r="B137" s="64"/>
      <c r="C137" s="65"/>
      <c r="D137" s="59"/>
      <c r="E137" s="61"/>
      <c r="F137" s="20">
        <f t="shared" si="14"/>
        <v>181</v>
      </c>
      <c r="G137" s="20">
        <f t="shared" si="15"/>
        <v>45473</v>
      </c>
      <c r="H137" s="20">
        <f t="shared" si="17"/>
        <v>45473</v>
      </c>
      <c r="I137" s="33">
        <f t="shared" si="16"/>
        <v>1</v>
      </c>
      <c r="J137" s="75"/>
      <c r="K137" s="75"/>
      <c r="L137" s="23">
        <f t="shared" si="18"/>
        <v>0</v>
      </c>
      <c r="M137" s="35">
        <f t="shared" si="19"/>
        <v>0</v>
      </c>
      <c r="N137" s="45">
        <f t="shared" si="20"/>
        <v>0</v>
      </c>
    </row>
    <row r="138" spans="2:14" x14ac:dyDescent="0.3">
      <c r="B138" s="64"/>
      <c r="C138" s="65"/>
      <c r="D138" s="59"/>
      <c r="E138" s="61"/>
      <c r="F138" s="20">
        <f t="shared" si="14"/>
        <v>181</v>
      </c>
      <c r="G138" s="20">
        <f t="shared" si="15"/>
        <v>45473</v>
      </c>
      <c r="H138" s="20">
        <f t="shared" si="17"/>
        <v>45473</v>
      </c>
      <c r="I138" s="33">
        <f t="shared" si="16"/>
        <v>1</v>
      </c>
      <c r="J138" s="75"/>
      <c r="K138" s="75"/>
      <c r="L138" s="23">
        <f t="shared" si="18"/>
        <v>0</v>
      </c>
      <c r="M138" s="35">
        <f t="shared" si="19"/>
        <v>0</v>
      </c>
      <c r="N138" s="45">
        <f t="shared" si="20"/>
        <v>0</v>
      </c>
    </row>
    <row r="139" spans="2:14" x14ac:dyDescent="0.3">
      <c r="B139" s="64"/>
      <c r="C139" s="65"/>
      <c r="D139" s="59"/>
      <c r="E139" s="61"/>
      <c r="F139" s="20">
        <f t="shared" ref="F139:F161" si="21">IF(H139&gt;$K$5,$K$5,G139)</f>
        <v>181</v>
      </c>
      <c r="G139" s="20">
        <f t="shared" ref="G139:G161" si="22">H139</f>
        <v>45473</v>
      </c>
      <c r="H139" s="20">
        <f t="shared" si="17"/>
        <v>45473</v>
      </c>
      <c r="I139" s="33">
        <f t="shared" ref="I139:I160" si="23">F139/$K$5</f>
        <v>1</v>
      </c>
      <c r="J139" s="75"/>
      <c r="K139" s="75"/>
      <c r="L139" s="23">
        <f t="shared" si="18"/>
        <v>0</v>
      </c>
      <c r="M139" s="35">
        <f t="shared" si="19"/>
        <v>0</v>
      </c>
      <c r="N139" s="45">
        <f t="shared" si="20"/>
        <v>0</v>
      </c>
    </row>
    <row r="140" spans="2:14" x14ac:dyDescent="0.3">
      <c r="B140" s="64"/>
      <c r="C140" s="65"/>
      <c r="D140" s="59"/>
      <c r="E140" s="61"/>
      <c r="F140" s="20">
        <f t="shared" si="21"/>
        <v>181</v>
      </c>
      <c r="G140" s="20">
        <f t="shared" si="22"/>
        <v>45473</v>
      </c>
      <c r="H140" s="20">
        <f t="shared" si="17"/>
        <v>45473</v>
      </c>
      <c r="I140" s="33">
        <f t="shared" si="23"/>
        <v>1</v>
      </c>
      <c r="J140" s="75"/>
      <c r="K140" s="75"/>
      <c r="L140" s="23">
        <f t="shared" si="18"/>
        <v>0</v>
      </c>
      <c r="M140" s="35">
        <f t="shared" si="19"/>
        <v>0</v>
      </c>
      <c r="N140" s="45">
        <f t="shared" si="20"/>
        <v>0</v>
      </c>
    </row>
    <row r="141" spans="2:14" x14ac:dyDescent="0.3">
      <c r="B141" s="64"/>
      <c r="C141" s="65"/>
      <c r="D141" s="59"/>
      <c r="E141" s="61"/>
      <c r="F141" s="20">
        <f t="shared" si="21"/>
        <v>181</v>
      </c>
      <c r="G141" s="20">
        <f t="shared" si="22"/>
        <v>45473</v>
      </c>
      <c r="H141" s="20">
        <f t="shared" si="17"/>
        <v>45473</v>
      </c>
      <c r="I141" s="33">
        <f t="shared" si="23"/>
        <v>1</v>
      </c>
      <c r="J141" s="75"/>
      <c r="K141" s="75"/>
      <c r="L141" s="23">
        <f t="shared" si="18"/>
        <v>0</v>
      </c>
      <c r="M141" s="35">
        <f t="shared" si="19"/>
        <v>0</v>
      </c>
      <c r="N141" s="45">
        <f t="shared" si="20"/>
        <v>0</v>
      </c>
    </row>
    <row r="142" spans="2:14" x14ac:dyDescent="0.3">
      <c r="B142" s="64"/>
      <c r="C142" s="65"/>
      <c r="D142" s="59"/>
      <c r="E142" s="61"/>
      <c r="F142" s="20">
        <f t="shared" si="21"/>
        <v>181</v>
      </c>
      <c r="G142" s="20">
        <f t="shared" si="22"/>
        <v>45473</v>
      </c>
      <c r="H142" s="20">
        <f t="shared" si="17"/>
        <v>45473</v>
      </c>
      <c r="I142" s="33">
        <f t="shared" si="23"/>
        <v>1</v>
      </c>
      <c r="J142" s="75"/>
      <c r="K142" s="75"/>
      <c r="L142" s="23">
        <f t="shared" si="18"/>
        <v>0</v>
      </c>
      <c r="M142" s="35">
        <f t="shared" si="19"/>
        <v>0</v>
      </c>
      <c r="N142" s="45">
        <f t="shared" si="20"/>
        <v>0</v>
      </c>
    </row>
    <row r="143" spans="2:14" x14ac:dyDescent="0.3">
      <c r="B143" s="64"/>
      <c r="C143" s="65"/>
      <c r="D143" s="59"/>
      <c r="E143" s="61"/>
      <c r="F143" s="20">
        <f t="shared" si="21"/>
        <v>181</v>
      </c>
      <c r="G143" s="20">
        <f t="shared" si="22"/>
        <v>45473</v>
      </c>
      <c r="H143" s="20">
        <f t="shared" si="17"/>
        <v>45473</v>
      </c>
      <c r="I143" s="33">
        <f t="shared" si="23"/>
        <v>1</v>
      </c>
      <c r="J143" s="75"/>
      <c r="K143" s="75"/>
      <c r="L143" s="23">
        <f t="shared" si="18"/>
        <v>0</v>
      </c>
      <c r="M143" s="35">
        <f t="shared" si="19"/>
        <v>0</v>
      </c>
      <c r="N143" s="45">
        <f t="shared" si="20"/>
        <v>0</v>
      </c>
    </row>
    <row r="144" spans="2:14" x14ac:dyDescent="0.3">
      <c r="B144" s="64"/>
      <c r="C144" s="65"/>
      <c r="D144" s="59"/>
      <c r="E144" s="61"/>
      <c r="F144" s="20">
        <f t="shared" si="21"/>
        <v>181</v>
      </c>
      <c r="G144" s="20">
        <f t="shared" si="22"/>
        <v>45473</v>
      </c>
      <c r="H144" s="20">
        <f t="shared" si="17"/>
        <v>45473</v>
      </c>
      <c r="I144" s="33">
        <f t="shared" si="23"/>
        <v>1</v>
      </c>
      <c r="J144" s="75"/>
      <c r="K144" s="75"/>
      <c r="L144" s="23">
        <f t="shared" si="18"/>
        <v>0</v>
      </c>
      <c r="M144" s="35">
        <f t="shared" si="19"/>
        <v>0</v>
      </c>
      <c r="N144" s="45">
        <f t="shared" si="20"/>
        <v>0</v>
      </c>
    </row>
    <row r="145" spans="2:14" x14ac:dyDescent="0.3">
      <c r="B145" s="64"/>
      <c r="C145" s="65"/>
      <c r="D145" s="59"/>
      <c r="E145" s="61"/>
      <c r="F145" s="20">
        <f t="shared" si="21"/>
        <v>181</v>
      </c>
      <c r="G145" s="20">
        <f t="shared" si="22"/>
        <v>45473</v>
      </c>
      <c r="H145" s="20">
        <f t="shared" ref="H145:H161" si="24">$J$5-D145</f>
        <v>45473</v>
      </c>
      <c r="I145" s="33">
        <f t="shared" si="23"/>
        <v>1</v>
      </c>
      <c r="J145" s="75"/>
      <c r="K145" s="75"/>
      <c r="L145" s="23">
        <f t="shared" si="18"/>
        <v>0</v>
      </c>
      <c r="M145" s="35">
        <f t="shared" si="19"/>
        <v>0</v>
      </c>
      <c r="N145" s="45">
        <f t="shared" si="20"/>
        <v>0</v>
      </c>
    </row>
    <row r="146" spans="2:14" x14ac:dyDescent="0.3">
      <c r="B146" s="64"/>
      <c r="C146" s="65"/>
      <c r="D146" s="59"/>
      <c r="E146" s="61"/>
      <c r="F146" s="20">
        <f t="shared" si="21"/>
        <v>181</v>
      </c>
      <c r="G146" s="20">
        <f t="shared" si="22"/>
        <v>45473</v>
      </c>
      <c r="H146" s="20">
        <f t="shared" si="24"/>
        <v>45473</v>
      </c>
      <c r="I146" s="33">
        <f t="shared" si="23"/>
        <v>1</v>
      </c>
      <c r="J146" s="75"/>
      <c r="K146" s="75"/>
      <c r="L146" s="23">
        <f t="shared" si="18"/>
        <v>0</v>
      </c>
      <c r="M146" s="35">
        <f t="shared" si="19"/>
        <v>0</v>
      </c>
      <c r="N146" s="45">
        <f t="shared" si="20"/>
        <v>0</v>
      </c>
    </row>
    <row r="147" spans="2:14" x14ac:dyDescent="0.3">
      <c r="B147" s="64"/>
      <c r="C147" s="65"/>
      <c r="D147" s="59"/>
      <c r="E147" s="61"/>
      <c r="F147" s="20">
        <f t="shared" si="21"/>
        <v>181</v>
      </c>
      <c r="G147" s="20">
        <f t="shared" si="22"/>
        <v>45473</v>
      </c>
      <c r="H147" s="20">
        <f t="shared" si="24"/>
        <v>45473</v>
      </c>
      <c r="I147" s="33">
        <f t="shared" si="23"/>
        <v>1</v>
      </c>
      <c r="J147" s="75"/>
      <c r="K147" s="75"/>
      <c r="L147" s="23">
        <f t="shared" si="18"/>
        <v>0</v>
      </c>
      <c r="M147" s="35">
        <f t="shared" si="19"/>
        <v>0</v>
      </c>
      <c r="N147" s="45">
        <f t="shared" si="20"/>
        <v>0</v>
      </c>
    </row>
    <row r="148" spans="2:14" x14ac:dyDescent="0.3">
      <c r="B148" s="64"/>
      <c r="C148" s="65"/>
      <c r="D148" s="59"/>
      <c r="E148" s="60"/>
      <c r="F148" s="20">
        <f t="shared" si="21"/>
        <v>181</v>
      </c>
      <c r="G148" s="20">
        <f t="shared" si="22"/>
        <v>45473</v>
      </c>
      <c r="H148" s="20">
        <f t="shared" si="24"/>
        <v>45473</v>
      </c>
      <c r="I148" s="33">
        <f t="shared" si="23"/>
        <v>1</v>
      </c>
      <c r="J148" s="75"/>
      <c r="K148" s="75"/>
      <c r="L148" s="23">
        <f t="shared" si="18"/>
        <v>0</v>
      </c>
      <c r="M148" s="35">
        <f t="shared" si="19"/>
        <v>0</v>
      </c>
      <c r="N148" s="45">
        <f t="shared" si="20"/>
        <v>0</v>
      </c>
    </row>
    <row r="149" spans="2:14" x14ac:dyDescent="0.3">
      <c r="B149" s="64"/>
      <c r="C149" s="65"/>
      <c r="D149" s="59"/>
      <c r="E149" s="61"/>
      <c r="F149" s="20">
        <f t="shared" si="21"/>
        <v>181</v>
      </c>
      <c r="G149" s="20">
        <f t="shared" si="22"/>
        <v>45473</v>
      </c>
      <c r="H149" s="20">
        <f t="shared" si="24"/>
        <v>45473</v>
      </c>
      <c r="I149" s="33">
        <f t="shared" si="23"/>
        <v>1</v>
      </c>
      <c r="J149" s="75"/>
      <c r="K149" s="75"/>
      <c r="L149" s="23">
        <f t="shared" si="5"/>
        <v>0</v>
      </c>
      <c r="M149" s="35">
        <f t="shared" si="1"/>
        <v>0</v>
      </c>
      <c r="N149" s="45">
        <f t="shared" si="6"/>
        <v>0</v>
      </c>
    </row>
    <row r="150" spans="2:14" x14ac:dyDescent="0.3">
      <c r="B150" s="64"/>
      <c r="C150" s="65"/>
      <c r="D150" s="59"/>
      <c r="E150" s="60"/>
      <c r="F150" s="20">
        <f t="shared" si="21"/>
        <v>181</v>
      </c>
      <c r="G150" s="20">
        <f t="shared" si="22"/>
        <v>45473</v>
      </c>
      <c r="H150" s="20">
        <f t="shared" si="24"/>
        <v>45473</v>
      </c>
      <c r="I150" s="33">
        <f t="shared" si="23"/>
        <v>1</v>
      </c>
      <c r="J150" s="75"/>
      <c r="K150" s="75"/>
      <c r="L150" s="23">
        <f t="shared" si="5"/>
        <v>0</v>
      </c>
      <c r="M150" s="34">
        <f t="shared" si="1"/>
        <v>0</v>
      </c>
      <c r="N150" s="45">
        <f t="shared" si="6"/>
        <v>0</v>
      </c>
    </row>
    <row r="151" spans="2:14" x14ac:dyDescent="0.3">
      <c r="B151" s="64"/>
      <c r="C151" s="65"/>
      <c r="D151" s="59"/>
      <c r="E151" s="60"/>
      <c r="F151" s="20">
        <f t="shared" si="21"/>
        <v>181</v>
      </c>
      <c r="G151" s="20">
        <f t="shared" si="22"/>
        <v>45473</v>
      </c>
      <c r="H151" s="20">
        <f t="shared" si="24"/>
        <v>45473</v>
      </c>
      <c r="I151" s="33">
        <f t="shared" si="23"/>
        <v>1</v>
      </c>
      <c r="J151" s="75"/>
      <c r="K151" s="75"/>
      <c r="L151" s="23">
        <f t="shared" si="5"/>
        <v>0</v>
      </c>
      <c r="M151" s="35">
        <f t="shared" si="1"/>
        <v>0</v>
      </c>
      <c r="N151" s="45">
        <f t="shared" si="6"/>
        <v>0</v>
      </c>
    </row>
    <row r="152" spans="2:14" x14ac:dyDescent="0.3">
      <c r="B152" s="64"/>
      <c r="C152" s="65"/>
      <c r="D152" s="59"/>
      <c r="E152" s="60"/>
      <c r="F152" s="20">
        <f t="shared" si="21"/>
        <v>181</v>
      </c>
      <c r="G152" s="20">
        <f t="shared" si="22"/>
        <v>45473</v>
      </c>
      <c r="H152" s="20">
        <f t="shared" si="24"/>
        <v>45473</v>
      </c>
      <c r="I152" s="33">
        <f t="shared" si="23"/>
        <v>1</v>
      </c>
      <c r="J152" s="75"/>
      <c r="K152" s="75"/>
      <c r="L152" s="23">
        <f t="shared" si="5"/>
        <v>0</v>
      </c>
      <c r="M152" s="35">
        <f t="shared" si="1"/>
        <v>0</v>
      </c>
      <c r="N152" s="45">
        <f t="shared" si="6"/>
        <v>0</v>
      </c>
    </row>
    <row r="153" spans="2:14" x14ac:dyDescent="0.3">
      <c r="B153" s="64"/>
      <c r="C153" s="65"/>
      <c r="D153" s="59"/>
      <c r="E153" s="60"/>
      <c r="F153" s="20">
        <f t="shared" si="21"/>
        <v>181</v>
      </c>
      <c r="G153" s="20">
        <f t="shared" si="22"/>
        <v>45473</v>
      </c>
      <c r="H153" s="20">
        <f t="shared" si="24"/>
        <v>45473</v>
      </c>
      <c r="I153" s="33">
        <f t="shared" si="23"/>
        <v>1</v>
      </c>
      <c r="J153" s="75"/>
      <c r="K153" s="75"/>
      <c r="L153" s="23">
        <f t="shared" si="5"/>
        <v>0</v>
      </c>
      <c r="M153" s="35">
        <f t="shared" si="1"/>
        <v>0</v>
      </c>
      <c r="N153" s="45">
        <f t="shared" si="6"/>
        <v>0</v>
      </c>
    </row>
    <row r="154" spans="2:14" x14ac:dyDescent="0.3">
      <c r="B154" s="64"/>
      <c r="C154" s="65"/>
      <c r="D154" s="59"/>
      <c r="E154" s="60"/>
      <c r="F154" s="20">
        <f t="shared" si="21"/>
        <v>181</v>
      </c>
      <c r="G154" s="20">
        <f t="shared" si="22"/>
        <v>45473</v>
      </c>
      <c r="H154" s="20">
        <f t="shared" si="24"/>
        <v>45473</v>
      </c>
      <c r="I154" s="33">
        <f t="shared" si="23"/>
        <v>1</v>
      </c>
      <c r="J154" s="75"/>
      <c r="K154" s="75"/>
      <c r="L154" s="23">
        <f t="shared" si="5"/>
        <v>0</v>
      </c>
      <c r="M154" s="35">
        <f t="shared" si="1"/>
        <v>0</v>
      </c>
      <c r="N154" s="45">
        <f t="shared" si="6"/>
        <v>0</v>
      </c>
    </row>
    <row r="155" spans="2:14" x14ac:dyDescent="0.3">
      <c r="B155" s="64"/>
      <c r="C155" s="65"/>
      <c r="D155" s="59"/>
      <c r="E155" s="60"/>
      <c r="F155" s="20">
        <f t="shared" si="21"/>
        <v>181</v>
      </c>
      <c r="G155" s="20">
        <f t="shared" si="22"/>
        <v>45473</v>
      </c>
      <c r="H155" s="20">
        <f t="shared" si="24"/>
        <v>45473</v>
      </c>
      <c r="I155" s="33">
        <f t="shared" si="23"/>
        <v>1</v>
      </c>
      <c r="J155" s="75"/>
      <c r="K155" s="75"/>
      <c r="L155" s="23">
        <f t="shared" si="5"/>
        <v>0</v>
      </c>
      <c r="M155" s="34">
        <f t="shared" si="1"/>
        <v>0</v>
      </c>
      <c r="N155" s="45">
        <f t="shared" si="6"/>
        <v>0</v>
      </c>
    </row>
    <row r="156" spans="2:14" x14ac:dyDescent="0.3">
      <c r="B156" s="64"/>
      <c r="C156" s="68"/>
      <c r="D156" s="59"/>
      <c r="E156" s="69"/>
      <c r="F156" s="20">
        <f t="shared" si="21"/>
        <v>181</v>
      </c>
      <c r="G156" s="20">
        <f t="shared" si="22"/>
        <v>45473</v>
      </c>
      <c r="H156" s="20">
        <f t="shared" si="24"/>
        <v>45473</v>
      </c>
      <c r="I156" s="33">
        <f t="shared" si="23"/>
        <v>1</v>
      </c>
      <c r="J156" s="75"/>
      <c r="K156" s="75"/>
      <c r="L156" s="23">
        <f t="shared" si="5"/>
        <v>0</v>
      </c>
      <c r="M156" s="35">
        <f t="shared" si="1"/>
        <v>0</v>
      </c>
      <c r="N156" s="45">
        <f t="shared" si="6"/>
        <v>0</v>
      </c>
    </row>
    <row r="157" spans="2:14" x14ac:dyDescent="0.3">
      <c r="B157" s="64"/>
      <c r="C157" s="65"/>
      <c r="D157" s="59"/>
      <c r="E157" s="60"/>
      <c r="F157" s="20">
        <f t="shared" si="21"/>
        <v>181</v>
      </c>
      <c r="G157" s="20">
        <f t="shared" si="22"/>
        <v>45473</v>
      </c>
      <c r="H157" s="20">
        <f t="shared" si="24"/>
        <v>45473</v>
      </c>
      <c r="I157" s="33">
        <f t="shared" si="23"/>
        <v>1</v>
      </c>
      <c r="J157" s="75"/>
      <c r="K157" s="75"/>
      <c r="L157" s="23">
        <f t="shared" ref="L157" si="25">E157*I157*J157*K157</f>
        <v>0</v>
      </c>
      <c r="M157" s="35">
        <f t="shared" ref="M157" si="26">L157*$M$8</f>
        <v>0</v>
      </c>
      <c r="N157" s="45">
        <f t="shared" ref="N157" si="27">M157*$N$8</f>
        <v>0</v>
      </c>
    </row>
    <row r="158" spans="2:14" x14ac:dyDescent="0.3">
      <c r="B158" s="64"/>
      <c r="C158" s="65"/>
      <c r="D158" s="59"/>
      <c r="E158" s="60"/>
      <c r="F158" s="20">
        <f t="shared" si="21"/>
        <v>181</v>
      </c>
      <c r="G158" s="20">
        <f t="shared" si="22"/>
        <v>45473</v>
      </c>
      <c r="H158" s="20">
        <f t="shared" si="24"/>
        <v>45473</v>
      </c>
      <c r="I158" s="33">
        <f t="shared" si="23"/>
        <v>1</v>
      </c>
      <c r="J158" s="75"/>
      <c r="K158" s="75"/>
      <c r="L158" s="23">
        <f t="shared" si="5"/>
        <v>0</v>
      </c>
      <c r="M158" s="35">
        <f t="shared" si="1"/>
        <v>0</v>
      </c>
      <c r="N158" s="45">
        <f t="shared" si="6"/>
        <v>0</v>
      </c>
    </row>
    <row r="159" spans="2:14" x14ac:dyDescent="0.3">
      <c r="B159" s="64"/>
      <c r="C159" s="65"/>
      <c r="D159" s="59"/>
      <c r="E159" s="60"/>
      <c r="F159" s="20">
        <f t="shared" si="21"/>
        <v>181</v>
      </c>
      <c r="G159" s="20">
        <f t="shared" si="22"/>
        <v>45473</v>
      </c>
      <c r="H159" s="20">
        <f t="shared" si="24"/>
        <v>45473</v>
      </c>
      <c r="I159" s="33">
        <f t="shared" si="23"/>
        <v>1</v>
      </c>
      <c r="J159" s="75"/>
      <c r="K159" s="75"/>
      <c r="L159" s="23">
        <f t="shared" si="5"/>
        <v>0</v>
      </c>
      <c r="M159" s="35">
        <f t="shared" si="1"/>
        <v>0</v>
      </c>
      <c r="N159" s="45">
        <f t="shared" si="6"/>
        <v>0</v>
      </c>
    </row>
    <row r="160" spans="2:14" x14ac:dyDescent="0.3">
      <c r="B160" s="83"/>
      <c r="C160" s="70"/>
      <c r="D160" s="59"/>
      <c r="E160" s="60"/>
      <c r="F160" s="20">
        <f t="shared" si="21"/>
        <v>181</v>
      </c>
      <c r="G160" s="20">
        <f t="shared" si="22"/>
        <v>45473</v>
      </c>
      <c r="H160" s="20">
        <f t="shared" si="24"/>
        <v>45473</v>
      </c>
      <c r="I160" s="33">
        <f t="shared" si="23"/>
        <v>1</v>
      </c>
      <c r="J160" s="75"/>
      <c r="K160" s="75"/>
      <c r="L160" s="23">
        <f t="shared" si="5"/>
        <v>0</v>
      </c>
      <c r="M160" s="35">
        <f t="shared" si="1"/>
        <v>0</v>
      </c>
      <c r="N160" s="45">
        <f t="shared" si="6"/>
        <v>0</v>
      </c>
    </row>
    <row r="161" spans="2:14" ht="15.6" x14ac:dyDescent="0.3">
      <c r="B161" s="71"/>
      <c r="C161" s="72"/>
      <c r="D161" s="73"/>
      <c r="E161" s="74"/>
      <c r="F161" s="20">
        <f t="shared" si="21"/>
        <v>181</v>
      </c>
      <c r="G161" s="20">
        <f t="shared" si="22"/>
        <v>45473</v>
      </c>
      <c r="H161" s="20">
        <f t="shared" si="24"/>
        <v>45473</v>
      </c>
      <c r="I161" s="33"/>
      <c r="J161" s="29"/>
      <c r="K161" s="29"/>
      <c r="L161" s="9"/>
      <c r="M161" s="10"/>
      <c r="N161" s="28"/>
    </row>
    <row r="162" spans="2:14" x14ac:dyDescent="0.3">
      <c r="B162" s="7" t="s">
        <v>6</v>
      </c>
      <c r="C162" s="7"/>
      <c r="D162" s="17"/>
      <c r="E162" s="5"/>
      <c r="F162" s="5"/>
      <c r="G162" s="5"/>
      <c r="H162" s="5"/>
      <c r="I162" s="6"/>
      <c r="J162" s="11"/>
      <c r="K162" s="11"/>
      <c r="L162" s="12">
        <f>SUM(L10:L160)</f>
        <v>37.137104972375695</v>
      </c>
      <c r="M162" s="13">
        <f>SUM(M10:M160)</f>
        <v>0.99999999999999978</v>
      </c>
      <c r="N162" s="24">
        <f>SUM(N10:N160)</f>
        <v>208516.67</v>
      </c>
    </row>
    <row r="163" spans="2:14" ht="15.6" x14ac:dyDescent="0.3">
      <c r="D163" s="16"/>
      <c r="I163" s="18"/>
      <c r="M163" s="10"/>
      <c r="N163" s="10"/>
    </row>
  </sheetData>
  <sheetProtection algorithmName="SHA-512" hashValue="keqWgqNp0hooHDEovEmCGRE9dcAKRBa0/S8SputHFFrewSYXf/0/PehRTLunBtCAiuPzuD8sUCg2+WtIKTNPTw==" saltValue="NDmLWRQieIhhQNNgjNuu0w==" spinCount="100000" sheet="1" objects="1" scenarios="1" formatColumns="0"/>
  <autoFilter ref="B9:N162" xr:uid="{0435DE8E-15AD-D342-924A-5C3732ABE356}"/>
  <mergeCells count="29">
    <mergeCell ref="P10:P12"/>
    <mergeCell ref="P13:P15"/>
    <mergeCell ref="P16:P18"/>
    <mergeCell ref="D3:J3"/>
    <mergeCell ref="C1:E1"/>
    <mergeCell ref="P4:Y4"/>
    <mergeCell ref="P7:P9"/>
    <mergeCell ref="Q29:R31"/>
    <mergeCell ref="S29:Y31"/>
    <mergeCell ref="P29:P31"/>
    <mergeCell ref="P5:Y5"/>
    <mergeCell ref="P19:Y19"/>
    <mergeCell ref="S7:Y9"/>
    <mergeCell ref="Q7:R9"/>
    <mergeCell ref="Q10:R12"/>
    <mergeCell ref="S10:Y12"/>
    <mergeCell ref="Q13:R15"/>
    <mergeCell ref="P23:P25"/>
    <mergeCell ref="P26:P28"/>
    <mergeCell ref="P20:P22"/>
    <mergeCell ref="S13:Y15"/>
    <mergeCell ref="Q16:R18"/>
    <mergeCell ref="S16:Y18"/>
    <mergeCell ref="S20:Y22"/>
    <mergeCell ref="Q23:R25"/>
    <mergeCell ref="S23:Y25"/>
    <mergeCell ref="Q26:R28"/>
    <mergeCell ref="S26:Y28"/>
    <mergeCell ref="Q20:R22"/>
  </mergeCells>
  <hyperlinks>
    <hyperlink ref="D3:J3" r:id="rId1" display="CLIQUE AQUI" xr:uid="{0226B3DC-5DD6-495B-AC63-58C05DFE3105}"/>
  </hyperlinks>
  <pageMargins left="0.7" right="0.7" top="0.75" bottom="0.75" header="0.3" footer="0.3"/>
  <pageSetup paperSize="9" orientation="portrait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0628C-D4FE-416F-9BEC-F52CF107BA5B}">
  <dimension ref="A1:Z165"/>
  <sheetViews>
    <sheetView showGridLines="0" topLeftCell="B1" zoomScale="130" zoomScaleNormal="130" workbookViewId="0">
      <selection activeCell="D3" sqref="D3:J3"/>
    </sheetView>
  </sheetViews>
  <sheetFormatPr defaultColWidth="8.69921875" defaultRowHeight="14.4" x14ac:dyDescent="0.3"/>
  <cols>
    <col min="1" max="1" width="2.19921875" style="2" customWidth="1"/>
    <col min="2" max="2" width="28.69921875" style="2" customWidth="1"/>
    <col min="3" max="3" width="26.19921875" style="2" customWidth="1"/>
    <col min="4" max="4" width="14" style="1" customWidth="1"/>
    <col min="5" max="5" width="15.5" style="3" bestFit="1" customWidth="1"/>
    <col min="6" max="6" width="4.69921875" style="3" hidden="1" customWidth="1"/>
    <col min="7" max="8" width="5.59765625" style="3" hidden="1" customWidth="1"/>
    <col min="9" max="9" width="15.8984375" style="3" customWidth="1"/>
    <col min="10" max="10" width="16.5" style="4" customWidth="1"/>
    <col min="11" max="11" width="15.69921875" style="4" customWidth="1"/>
    <col min="12" max="12" width="12" style="4" customWidth="1"/>
    <col min="13" max="13" width="8.69921875" style="2" customWidth="1"/>
    <col min="14" max="25" width="8.69921875" style="2"/>
    <col min="26" max="26" width="0" style="2" hidden="1" customWidth="1"/>
    <col min="27" max="16384" width="8.69921875" style="2"/>
  </cols>
  <sheetData>
    <row r="1" spans="1:26" ht="61.5" customHeight="1" x14ac:dyDescent="0.3">
      <c r="A1" s="30"/>
      <c r="B1" s="30"/>
      <c r="C1" s="92" t="s">
        <v>47</v>
      </c>
      <c r="D1" s="93"/>
      <c r="E1" s="93"/>
      <c r="F1" s="31"/>
      <c r="G1" s="31"/>
      <c r="H1" s="31"/>
      <c r="I1" s="31"/>
      <c r="J1" s="32"/>
      <c r="K1" s="32"/>
      <c r="L1" s="32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3" spans="1:26" ht="15.6" x14ac:dyDescent="0.3">
      <c r="C3" s="52" t="s">
        <v>23</v>
      </c>
      <c r="D3" s="91" t="s">
        <v>24</v>
      </c>
      <c r="E3" s="91"/>
      <c r="F3" s="91"/>
      <c r="G3" s="91"/>
      <c r="H3" s="91"/>
      <c r="I3" s="91"/>
      <c r="J3" s="91"/>
    </row>
    <row r="4" spans="1:26" x14ac:dyDescent="0.3">
      <c r="D4" s="51"/>
      <c r="E4" s="51"/>
      <c r="F4" s="51"/>
      <c r="G4" s="51"/>
      <c r="H4" s="51"/>
      <c r="I4" s="51"/>
      <c r="J4" s="51"/>
      <c r="N4" s="94" t="s">
        <v>48</v>
      </c>
      <c r="O4" s="94"/>
      <c r="P4" s="94"/>
      <c r="Q4" s="94"/>
      <c r="R4" s="94"/>
      <c r="S4" s="94"/>
      <c r="T4" s="94"/>
      <c r="U4" s="94"/>
      <c r="V4" s="94"/>
      <c r="W4" s="94"/>
    </row>
    <row r="5" spans="1:26" x14ac:dyDescent="0.3">
      <c r="C5" s="47" t="s">
        <v>20</v>
      </c>
      <c r="D5" s="48" t="s">
        <v>19</v>
      </c>
      <c r="E5" s="78">
        <v>45292</v>
      </c>
      <c r="F5" s="49"/>
      <c r="G5" s="49"/>
      <c r="H5" s="49"/>
      <c r="I5" s="50" t="s">
        <v>21</v>
      </c>
      <c r="J5" s="77">
        <v>45473</v>
      </c>
      <c r="K5" s="46">
        <f>J5-E5</f>
        <v>181</v>
      </c>
      <c r="N5" s="89" t="s">
        <v>4</v>
      </c>
      <c r="O5" s="89"/>
      <c r="P5" s="89"/>
      <c r="Q5" s="89" t="s">
        <v>50</v>
      </c>
      <c r="R5" s="89"/>
      <c r="S5" s="89"/>
      <c r="T5" s="89"/>
      <c r="U5" s="89"/>
      <c r="V5" s="89"/>
      <c r="W5" s="89"/>
    </row>
    <row r="6" spans="1:26" hidden="1" x14ac:dyDescent="0.3"/>
    <row r="7" spans="1:26" x14ac:dyDescent="0.3">
      <c r="N7" s="95">
        <v>0.25</v>
      </c>
      <c r="O7" s="96" t="s">
        <v>49</v>
      </c>
      <c r="P7" s="96"/>
      <c r="Q7" s="99" t="s">
        <v>58</v>
      </c>
      <c r="R7" s="98"/>
      <c r="S7" s="98"/>
      <c r="T7" s="98"/>
      <c r="U7" s="98"/>
      <c r="V7" s="98"/>
      <c r="W7" s="98"/>
      <c r="Z7" s="86">
        <f>N7</f>
        <v>0.25</v>
      </c>
    </row>
    <row r="8" spans="1:26" x14ac:dyDescent="0.3">
      <c r="C8" s="47" t="s">
        <v>53</v>
      </c>
      <c r="D8" s="85">
        <v>0.5</v>
      </c>
      <c r="N8" s="95"/>
      <c r="O8" s="96"/>
      <c r="P8" s="96"/>
      <c r="Q8" s="98"/>
      <c r="R8" s="98"/>
      <c r="S8" s="98"/>
      <c r="T8" s="98"/>
      <c r="U8" s="98"/>
      <c r="V8" s="98"/>
      <c r="W8" s="98"/>
      <c r="Z8" s="86">
        <f>N10</f>
        <v>0.5</v>
      </c>
    </row>
    <row r="9" spans="1:26" ht="15" thickBot="1" x14ac:dyDescent="0.35">
      <c r="N9" s="95"/>
      <c r="O9" s="96"/>
      <c r="P9" s="96"/>
      <c r="Q9" s="98"/>
      <c r="R9" s="98"/>
      <c r="S9" s="98"/>
      <c r="T9" s="98"/>
      <c r="U9" s="98"/>
      <c r="V9" s="98"/>
      <c r="W9" s="98"/>
      <c r="Z9" s="86">
        <f>N13</f>
        <v>1</v>
      </c>
    </row>
    <row r="10" spans="1:26" ht="15" customHeight="1" thickBot="1" x14ac:dyDescent="0.35">
      <c r="B10" s="44" t="s">
        <v>8</v>
      </c>
      <c r="C10" s="40"/>
      <c r="D10" s="40"/>
      <c r="E10" s="41"/>
      <c r="F10" s="41"/>
      <c r="G10" s="41"/>
      <c r="H10" s="41"/>
      <c r="I10" s="41"/>
      <c r="J10" s="42"/>
      <c r="K10" s="102">
        <f>SUM(K12:K162)</f>
        <v>12800</v>
      </c>
      <c r="L10" s="2"/>
      <c r="N10" s="95">
        <v>0.5</v>
      </c>
      <c r="O10" s="96" t="s">
        <v>49</v>
      </c>
      <c r="P10" s="96"/>
      <c r="Q10" s="97" t="s">
        <v>51</v>
      </c>
      <c r="R10" s="98"/>
      <c r="S10" s="98"/>
      <c r="T10" s="98"/>
      <c r="U10" s="98"/>
      <c r="V10" s="98"/>
      <c r="W10" s="98"/>
      <c r="Z10" s="86">
        <f>N16</f>
        <v>2</v>
      </c>
    </row>
    <row r="11" spans="1:26" x14ac:dyDescent="0.3">
      <c r="B11" s="36" t="s">
        <v>46</v>
      </c>
      <c r="C11" s="37" t="s">
        <v>0</v>
      </c>
      <c r="D11" s="38" t="s">
        <v>1</v>
      </c>
      <c r="E11" s="39" t="s">
        <v>2</v>
      </c>
      <c r="F11" s="6"/>
      <c r="G11" s="6"/>
      <c r="H11" s="6"/>
      <c r="I11" s="39" t="s">
        <v>52</v>
      </c>
      <c r="J11" s="39" t="s">
        <v>54</v>
      </c>
      <c r="K11" s="39" t="s">
        <v>22</v>
      </c>
      <c r="L11" s="2"/>
      <c r="N11" s="95"/>
      <c r="O11" s="96"/>
      <c r="P11" s="96"/>
      <c r="Q11" s="98"/>
      <c r="R11" s="98"/>
      <c r="S11" s="98"/>
      <c r="T11" s="98"/>
      <c r="U11" s="98"/>
      <c r="V11" s="98"/>
      <c r="W11" s="98"/>
    </row>
    <row r="12" spans="1:26" x14ac:dyDescent="0.3">
      <c r="B12" s="54" t="s">
        <v>10</v>
      </c>
      <c r="C12" s="55" t="s">
        <v>17</v>
      </c>
      <c r="D12" s="56">
        <v>44986</v>
      </c>
      <c r="E12" s="33">
        <f t="shared" ref="E12:E43" si="0">F12/$K$5</f>
        <v>1</v>
      </c>
      <c r="F12" s="20">
        <f>IF(H12&gt;$K$5,$K$5,G12)</f>
        <v>181</v>
      </c>
      <c r="G12" s="20">
        <f>H12</f>
        <v>487</v>
      </c>
      <c r="H12" s="20">
        <f t="shared" ref="H12:H75" si="1">$J$5-D12</f>
        <v>487</v>
      </c>
      <c r="I12" s="84">
        <v>2000</v>
      </c>
      <c r="J12" s="75">
        <v>1.1000000000000001</v>
      </c>
      <c r="K12" s="45">
        <f>I12*J12*$D$8</f>
        <v>1100</v>
      </c>
      <c r="L12" s="2"/>
      <c r="N12" s="95"/>
      <c r="O12" s="96"/>
      <c r="P12" s="96"/>
      <c r="Q12" s="98"/>
      <c r="R12" s="98"/>
      <c r="S12" s="98"/>
      <c r="T12" s="98"/>
      <c r="U12" s="98"/>
      <c r="V12" s="98"/>
      <c r="W12" s="98"/>
    </row>
    <row r="13" spans="1:26" ht="14.4" customHeight="1" x14ac:dyDescent="0.3">
      <c r="B13" s="79" t="s">
        <v>12</v>
      </c>
      <c r="C13" s="55" t="s">
        <v>17</v>
      </c>
      <c r="D13" s="59">
        <v>44417</v>
      </c>
      <c r="E13" s="33">
        <f t="shared" si="0"/>
        <v>1</v>
      </c>
      <c r="F13" s="20">
        <f t="shared" ref="F13:F76" si="2">IF(H13&gt;$K$5,$K$5,G13)</f>
        <v>181</v>
      </c>
      <c r="G13" s="20">
        <f t="shared" ref="G13:G76" si="3">H13</f>
        <v>1056</v>
      </c>
      <c r="H13" s="20">
        <f t="shared" si="1"/>
        <v>1056</v>
      </c>
      <c r="I13" s="84">
        <v>2500</v>
      </c>
      <c r="J13" s="75">
        <v>1</v>
      </c>
      <c r="K13" s="45">
        <f t="shared" ref="K13:K76" si="4">I13*J13*$D$8</f>
        <v>1250</v>
      </c>
      <c r="L13" s="2"/>
      <c r="M13" s="15"/>
      <c r="N13" s="95">
        <v>1</v>
      </c>
      <c r="O13" s="96" t="s">
        <v>49</v>
      </c>
      <c r="P13" s="96"/>
      <c r="Q13" s="97" t="s">
        <v>51</v>
      </c>
      <c r="R13" s="98"/>
      <c r="S13" s="98"/>
      <c r="T13" s="98"/>
      <c r="U13" s="98"/>
      <c r="V13" s="98"/>
      <c r="W13" s="98"/>
      <c r="X13" s="53"/>
    </row>
    <row r="14" spans="1:26" x14ac:dyDescent="0.3">
      <c r="B14" s="58" t="s">
        <v>11</v>
      </c>
      <c r="C14" s="55" t="s">
        <v>17</v>
      </c>
      <c r="D14" s="59">
        <v>45064</v>
      </c>
      <c r="E14" s="33">
        <f t="shared" si="0"/>
        <v>1</v>
      </c>
      <c r="F14" s="20">
        <f t="shared" si="2"/>
        <v>181</v>
      </c>
      <c r="G14" s="20">
        <f t="shared" si="3"/>
        <v>409</v>
      </c>
      <c r="H14" s="20">
        <f t="shared" si="1"/>
        <v>409</v>
      </c>
      <c r="I14" s="84">
        <v>3000</v>
      </c>
      <c r="J14" s="75">
        <v>0.8</v>
      </c>
      <c r="K14" s="45">
        <f t="shared" si="4"/>
        <v>1200</v>
      </c>
      <c r="L14" s="2"/>
      <c r="M14" s="15"/>
      <c r="N14" s="95"/>
      <c r="O14" s="96"/>
      <c r="P14" s="96"/>
      <c r="Q14" s="98"/>
      <c r="R14" s="98"/>
      <c r="S14" s="98"/>
      <c r="T14" s="98"/>
      <c r="U14" s="98"/>
      <c r="V14" s="98"/>
      <c r="W14" s="98"/>
      <c r="X14" s="53"/>
    </row>
    <row r="15" spans="1:26" x14ac:dyDescent="0.3">
      <c r="B15" s="62" t="s">
        <v>13</v>
      </c>
      <c r="C15" s="55" t="s">
        <v>17</v>
      </c>
      <c r="D15" s="59">
        <v>43704</v>
      </c>
      <c r="E15" s="33">
        <f t="shared" si="0"/>
        <v>1</v>
      </c>
      <c r="F15" s="20">
        <f t="shared" si="2"/>
        <v>181</v>
      </c>
      <c r="G15" s="20">
        <f t="shared" si="3"/>
        <v>1769</v>
      </c>
      <c r="H15" s="20">
        <f t="shared" si="1"/>
        <v>1769</v>
      </c>
      <c r="I15" s="84">
        <v>4000</v>
      </c>
      <c r="J15" s="75">
        <v>1</v>
      </c>
      <c r="K15" s="45">
        <f t="shared" si="4"/>
        <v>2000</v>
      </c>
      <c r="L15" s="2"/>
      <c r="M15" s="15"/>
      <c r="N15" s="95"/>
      <c r="O15" s="96"/>
      <c r="P15" s="96"/>
      <c r="Q15" s="98"/>
      <c r="R15" s="98"/>
      <c r="S15" s="98"/>
      <c r="T15" s="98"/>
      <c r="U15" s="98"/>
      <c r="V15" s="98"/>
      <c r="W15" s="98"/>
      <c r="X15" s="53"/>
    </row>
    <row r="16" spans="1:26" ht="14.4" customHeight="1" x14ac:dyDescent="0.3">
      <c r="B16" s="62" t="s">
        <v>14</v>
      </c>
      <c r="C16" s="55" t="s">
        <v>17</v>
      </c>
      <c r="D16" s="59">
        <v>43934</v>
      </c>
      <c r="E16" s="33">
        <f t="shared" si="0"/>
        <v>1</v>
      </c>
      <c r="F16" s="20">
        <f t="shared" si="2"/>
        <v>181</v>
      </c>
      <c r="G16" s="20">
        <f t="shared" si="3"/>
        <v>1539</v>
      </c>
      <c r="H16" s="20">
        <f t="shared" si="1"/>
        <v>1539</v>
      </c>
      <c r="I16" s="84">
        <v>2000</v>
      </c>
      <c r="J16" s="75">
        <v>1</v>
      </c>
      <c r="K16" s="45">
        <f t="shared" si="4"/>
        <v>1000</v>
      </c>
      <c r="L16" s="2"/>
      <c r="N16" s="95">
        <v>2</v>
      </c>
      <c r="O16" s="96" t="s">
        <v>49</v>
      </c>
      <c r="P16" s="96"/>
      <c r="Q16" s="99" t="s">
        <v>59</v>
      </c>
      <c r="R16" s="98"/>
      <c r="S16" s="98"/>
      <c r="T16" s="98"/>
      <c r="U16" s="98"/>
      <c r="V16" s="98"/>
      <c r="W16" s="98"/>
    </row>
    <row r="17" spans="2:24" ht="14.4" customHeight="1" x14ac:dyDescent="0.3">
      <c r="B17" s="62" t="s">
        <v>15</v>
      </c>
      <c r="C17" s="55" t="s">
        <v>17</v>
      </c>
      <c r="D17" s="63">
        <v>45112</v>
      </c>
      <c r="E17" s="33">
        <f t="shared" si="0"/>
        <v>1</v>
      </c>
      <c r="F17" s="20">
        <f t="shared" si="2"/>
        <v>181</v>
      </c>
      <c r="G17" s="20">
        <f t="shared" si="3"/>
        <v>361</v>
      </c>
      <c r="H17" s="20">
        <f t="shared" si="1"/>
        <v>361</v>
      </c>
      <c r="I17" s="84">
        <v>1500</v>
      </c>
      <c r="J17" s="75">
        <v>1</v>
      </c>
      <c r="K17" s="45">
        <f t="shared" si="4"/>
        <v>750</v>
      </c>
      <c r="L17" s="2"/>
      <c r="N17" s="95"/>
      <c r="O17" s="96"/>
      <c r="P17" s="96"/>
      <c r="Q17" s="98"/>
      <c r="R17" s="98"/>
      <c r="S17" s="98"/>
      <c r="T17" s="98"/>
      <c r="U17" s="98"/>
      <c r="V17" s="98"/>
      <c r="W17" s="98"/>
    </row>
    <row r="18" spans="2:24" x14ac:dyDescent="0.3">
      <c r="B18" s="62" t="s">
        <v>16</v>
      </c>
      <c r="C18" s="55" t="s">
        <v>17</v>
      </c>
      <c r="D18" s="59">
        <v>44971</v>
      </c>
      <c r="E18" s="33">
        <f t="shared" si="0"/>
        <v>1</v>
      </c>
      <c r="F18" s="20">
        <f t="shared" si="2"/>
        <v>181</v>
      </c>
      <c r="G18" s="20">
        <f t="shared" si="3"/>
        <v>502</v>
      </c>
      <c r="H18" s="20">
        <f t="shared" si="1"/>
        <v>502</v>
      </c>
      <c r="I18" s="84">
        <v>8000</v>
      </c>
      <c r="J18" s="75">
        <v>1</v>
      </c>
      <c r="K18" s="45">
        <f t="shared" si="4"/>
        <v>4000</v>
      </c>
      <c r="L18" s="2"/>
      <c r="N18" s="95"/>
      <c r="O18" s="96"/>
      <c r="P18" s="96"/>
      <c r="Q18" s="98"/>
      <c r="R18" s="98"/>
      <c r="S18" s="98"/>
      <c r="T18" s="98"/>
      <c r="U18" s="98"/>
      <c r="V18" s="98"/>
      <c r="W18" s="98"/>
    </row>
    <row r="19" spans="2:24" ht="14.4" customHeight="1" x14ac:dyDescent="0.3">
      <c r="B19" s="80" t="s">
        <v>43</v>
      </c>
      <c r="C19" s="55" t="s">
        <v>17</v>
      </c>
      <c r="D19" s="59">
        <v>44974</v>
      </c>
      <c r="E19" s="33">
        <f t="shared" si="0"/>
        <v>1</v>
      </c>
      <c r="F19" s="20">
        <f t="shared" si="2"/>
        <v>181</v>
      </c>
      <c r="G19" s="20">
        <f t="shared" si="3"/>
        <v>499</v>
      </c>
      <c r="H19" s="20">
        <f t="shared" si="1"/>
        <v>499</v>
      </c>
      <c r="I19" s="84">
        <v>3000</v>
      </c>
      <c r="J19" s="75">
        <v>1</v>
      </c>
      <c r="K19" s="45">
        <f t="shared" si="4"/>
        <v>1500</v>
      </c>
      <c r="L19" s="2"/>
    </row>
    <row r="20" spans="2:24" ht="14.4" customHeight="1" x14ac:dyDescent="0.3">
      <c r="B20" s="81"/>
      <c r="C20" s="82"/>
      <c r="D20" s="59"/>
      <c r="E20" s="33">
        <f t="shared" si="0"/>
        <v>1</v>
      </c>
      <c r="F20" s="20">
        <f t="shared" si="2"/>
        <v>181</v>
      </c>
      <c r="G20" s="20">
        <f t="shared" si="3"/>
        <v>45473</v>
      </c>
      <c r="H20" s="20">
        <f t="shared" si="1"/>
        <v>45473</v>
      </c>
      <c r="I20" s="84"/>
      <c r="J20" s="75"/>
      <c r="K20" s="45">
        <f t="shared" si="4"/>
        <v>0</v>
      </c>
      <c r="L20" s="2"/>
    </row>
    <row r="21" spans="2:24" x14ac:dyDescent="0.3">
      <c r="B21" s="64"/>
      <c r="C21" s="65"/>
      <c r="D21" s="59"/>
      <c r="E21" s="33">
        <f t="shared" si="0"/>
        <v>1</v>
      </c>
      <c r="F21" s="20">
        <f t="shared" si="2"/>
        <v>181</v>
      </c>
      <c r="G21" s="20">
        <f t="shared" si="3"/>
        <v>45473</v>
      </c>
      <c r="H21" s="20">
        <f t="shared" si="1"/>
        <v>45473</v>
      </c>
      <c r="I21" s="84"/>
      <c r="J21" s="75"/>
      <c r="K21" s="45">
        <f t="shared" si="4"/>
        <v>0</v>
      </c>
      <c r="L21" s="2"/>
    </row>
    <row r="22" spans="2:24" x14ac:dyDescent="0.3">
      <c r="B22" s="64"/>
      <c r="C22" s="65"/>
      <c r="D22" s="59"/>
      <c r="E22" s="33">
        <f t="shared" si="0"/>
        <v>1</v>
      </c>
      <c r="F22" s="20">
        <f t="shared" si="2"/>
        <v>181</v>
      </c>
      <c r="G22" s="20">
        <f t="shared" si="3"/>
        <v>45473</v>
      </c>
      <c r="H22" s="20">
        <f t="shared" si="1"/>
        <v>45473</v>
      </c>
      <c r="I22" s="84"/>
      <c r="J22" s="75"/>
      <c r="K22" s="45">
        <f t="shared" si="4"/>
        <v>0</v>
      </c>
      <c r="L22" s="2"/>
    </row>
    <row r="23" spans="2:24" ht="14.4" customHeight="1" x14ac:dyDescent="0.3">
      <c r="B23" s="64"/>
      <c r="C23" s="65"/>
      <c r="D23" s="59"/>
      <c r="E23" s="33">
        <f t="shared" si="0"/>
        <v>1</v>
      </c>
      <c r="F23" s="20">
        <f t="shared" si="2"/>
        <v>181</v>
      </c>
      <c r="G23" s="20">
        <f t="shared" si="3"/>
        <v>45473</v>
      </c>
      <c r="H23" s="20">
        <f t="shared" si="1"/>
        <v>45473</v>
      </c>
      <c r="I23" s="84"/>
      <c r="J23" s="75"/>
      <c r="K23" s="45">
        <f t="shared" si="4"/>
        <v>0</v>
      </c>
      <c r="L23" s="2"/>
      <c r="X23" s="53"/>
    </row>
    <row r="24" spans="2:24" x14ac:dyDescent="0.3">
      <c r="B24" s="64"/>
      <c r="C24" s="65"/>
      <c r="D24" s="59"/>
      <c r="E24" s="33">
        <f t="shared" si="0"/>
        <v>1</v>
      </c>
      <c r="F24" s="20">
        <f t="shared" si="2"/>
        <v>181</v>
      </c>
      <c r="G24" s="20">
        <f t="shared" si="3"/>
        <v>45473</v>
      </c>
      <c r="H24" s="20">
        <f t="shared" si="1"/>
        <v>45473</v>
      </c>
      <c r="I24" s="84"/>
      <c r="J24" s="75"/>
      <c r="K24" s="45">
        <f t="shared" si="4"/>
        <v>0</v>
      </c>
      <c r="L24" s="2"/>
      <c r="X24" s="53"/>
    </row>
    <row r="25" spans="2:24" x14ac:dyDescent="0.3">
      <c r="B25" s="64"/>
      <c r="C25" s="65"/>
      <c r="D25" s="59"/>
      <c r="E25" s="33">
        <f t="shared" si="0"/>
        <v>1</v>
      </c>
      <c r="F25" s="20">
        <f t="shared" si="2"/>
        <v>181</v>
      </c>
      <c r="G25" s="20">
        <f t="shared" si="3"/>
        <v>45473</v>
      </c>
      <c r="H25" s="20">
        <f t="shared" si="1"/>
        <v>45473</v>
      </c>
      <c r="I25" s="84"/>
      <c r="J25" s="75"/>
      <c r="K25" s="45">
        <f t="shared" si="4"/>
        <v>0</v>
      </c>
      <c r="L25" s="2"/>
      <c r="X25" s="53"/>
    </row>
    <row r="26" spans="2:24" ht="14.4" customHeight="1" x14ac:dyDescent="0.3">
      <c r="B26" s="64"/>
      <c r="C26" s="65"/>
      <c r="D26" s="59"/>
      <c r="E26" s="33">
        <f t="shared" si="0"/>
        <v>1</v>
      </c>
      <c r="F26" s="20">
        <f t="shared" si="2"/>
        <v>181</v>
      </c>
      <c r="G26" s="20">
        <f t="shared" si="3"/>
        <v>45473</v>
      </c>
      <c r="H26" s="20">
        <f t="shared" si="1"/>
        <v>45473</v>
      </c>
      <c r="I26" s="84"/>
      <c r="J26" s="75"/>
      <c r="K26" s="45">
        <f t="shared" si="4"/>
        <v>0</v>
      </c>
      <c r="L26" s="2"/>
      <c r="X26" s="53"/>
    </row>
    <row r="27" spans="2:24" x14ac:dyDescent="0.3">
      <c r="B27" s="66"/>
      <c r="C27" s="67"/>
      <c r="D27" s="59"/>
      <c r="E27" s="33">
        <f t="shared" si="0"/>
        <v>1</v>
      </c>
      <c r="F27" s="20">
        <f t="shared" si="2"/>
        <v>181</v>
      </c>
      <c r="G27" s="20">
        <f t="shared" si="3"/>
        <v>45473</v>
      </c>
      <c r="H27" s="20">
        <f t="shared" si="1"/>
        <v>45473</v>
      </c>
      <c r="I27" s="84"/>
      <c r="J27" s="75"/>
      <c r="K27" s="45">
        <f t="shared" si="4"/>
        <v>0</v>
      </c>
      <c r="L27" s="2"/>
    </row>
    <row r="28" spans="2:24" x14ac:dyDescent="0.3">
      <c r="B28" s="64"/>
      <c r="C28" s="65"/>
      <c r="D28" s="59"/>
      <c r="E28" s="33">
        <f t="shared" si="0"/>
        <v>1</v>
      </c>
      <c r="F28" s="20">
        <f t="shared" si="2"/>
        <v>181</v>
      </c>
      <c r="G28" s="20">
        <f t="shared" si="3"/>
        <v>45473</v>
      </c>
      <c r="H28" s="20">
        <f t="shared" si="1"/>
        <v>45473</v>
      </c>
      <c r="I28" s="84"/>
      <c r="J28" s="75"/>
      <c r="K28" s="45">
        <f t="shared" si="4"/>
        <v>0</v>
      </c>
      <c r="L28" s="2"/>
    </row>
    <row r="29" spans="2:24" x14ac:dyDescent="0.3">
      <c r="B29" s="64"/>
      <c r="C29" s="65"/>
      <c r="D29" s="59"/>
      <c r="E29" s="33">
        <f t="shared" si="0"/>
        <v>1</v>
      </c>
      <c r="F29" s="20">
        <f t="shared" si="2"/>
        <v>181</v>
      </c>
      <c r="G29" s="20">
        <f t="shared" si="3"/>
        <v>45473</v>
      </c>
      <c r="H29" s="20">
        <f t="shared" si="1"/>
        <v>45473</v>
      </c>
      <c r="I29" s="84"/>
      <c r="J29" s="75"/>
      <c r="K29" s="45">
        <f t="shared" si="4"/>
        <v>0</v>
      </c>
      <c r="L29" s="2"/>
    </row>
    <row r="30" spans="2:24" x14ac:dyDescent="0.3">
      <c r="B30" s="64"/>
      <c r="C30" s="65"/>
      <c r="D30" s="59"/>
      <c r="E30" s="33">
        <f t="shared" si="0"/>
        <v>1</v>
      </c>
      <c r="F30" s="20">
        <f t="shared" si="2"/>
        <v>181</v>
      </c>
      <c r="G30" s="20">
        <f t="shared" si="3"/>
        <v>45473</v>
      </c>
      <c r="H30" s="20">
        <f t="shared" si="1"/>
        <v>45473</v>
      </c>
      <c r="I30" s="84"/>
      <c r="J30" s="75"/>
      <c r="K30" s="45">
        <f t="shared" si="4"/>
        <v>0</v>
      </c>
      <c r="L30" s="2"/>
    </row>
    <row r="31" spans="2:24" x14ac:dyDescent="0.3">
      <c r="B31" s="64"/>
      <c r="C31" s="65"/>
      <c r="D31" s="59"/>
      <c r="E31" s="33">
        <f t="shared" si="0"/>
        <v>1</v>
      </c>
      <c r="F31" s="20">
        <f t="shared" si="2"/>
        <v>181</v>
      </c>
      <c r="G31" s="20">
        <f t="shared" si="3"/>
        <v>45473</v>
      </c>
      <c r="H31" s="20">
        <f t="shared" si="1"/>
        <v>45473</v>
      </c>
      <c r="I31" s="84"/>
      <c r="J31" s="75"/>
      <c r="K31" s="45">
        <f t="shared" si="4"/>
        <v>0</v>
      </c>
      <c r="L31" s="2"/>
    </row>
    <row r="32" spans="2:24" x14ac:dyDescent="0.3">
      <c r="B32" s="64"/>
      <c r="C32" s="65"/>
      <c r="D32" s="59"/>
      <c r="E32" s="33">
        <f t="shared" si="0"/>
        <v>1</v>
      </c>
      <c r="F32" s="20">
        <f t="shared" si="2"/>
        <v>181</v>
      </c>
      <c r="G32" s="20">
        <f t="shared" si="3"/>
        <v>45473</v>
      </c>
      <c r="H32" s="20">
        <f t="shared" si="1"/>
        <v>45473</v>
      </c>
      <c r="I32" s="84"/>
      <c r="J32" s="75"/>
      <c r="K32" s="45">
        <f t="shared" si="4"/>
        <v>0</v>
      </c>
      <c r="L32" s="2"/>
    </row>
    <row r="33" spans="2:12" x14ac:dyDescent="0.3">
      <c r="B33" s="64"/>
      <c r="C33" s="65"/>
      <c r="D33" s="59"/>
      <c r="E33" s="33">
        <f t="shared" si="0"/>
        <v>1</v>
      </c>
      <c r="F33" s="20">
        <f t="shared" si="2"/>
        <v>181</v>
      </c>
      <c r="G33" s="20">
        <f t="shared" si="3"/>
        <v>45473</v>
      </c>
      <c r="H33" s="20">
        <f t="shared" si="1"/>
        <v>45473</v>
      </c>
      <c r="I33" s="84"/>
      <c r="J33" s="75"/>
      <c r="K33" s="45">
        <f t="shared" si="4"/>
        <v>0</v>
      </c>
      <c r="L33" s="2"/>
    </row>
    <row r="34" spans="2:12" x14ac:dyDescent="0.3">
      <c r="B34" s="64"/>
      <c r="C34" s="65"/>
      <c r="D34" s="59"/>
      <c r="E34" s="33">
        <f t="shared" si="0"/>
        <v>1</v>
      </c>
      <c r="F34" s="20">
        <f t="shared" si="2"/>
        <v>181</v>
      </c>
      <c r="G34" s="20">
        <f t="shared" si="3"/>
        <v>45473</v>
      </c>
      <c r="H34" s="20">
        <f t="shared" si="1"/>
        <v>45473</v>
      </c>
      <c r="I34" s="84"/>
      <c r="J34" s="75"/>
      <c r="K34" s="45">
        <f t="shared" si="4"/>
        <v>0</v>
      </c>
      <c r="L34" s="2"/>
    </row>
    <row r="35" spans="2:12" x14ac:dyDescent="0.3">
      <c r="B35" s="64"/>
      <c r="C35" s="65"/>
      <c r="D35" s="59"/>
      <c r="E35" s="33">
        <f t="shared" si="0"/>
        <v>1</v>
      </c>
      <c r="F35" s="20">
        <f t="shared" si="2"/>
        <v>181</v>
      </c>
      <c r="G35" s="20">
        <f t="shared" si="3"/>
        <v>45473</v>
      </c>
      <c r="H35" s="20">
        <f t="shared" si="1"/>
        <v>45473</v>
      </c>
      <c r="I35" s="84"/>
      <c r="J35" s="75"/>
      <c r="K35" s="45">
        <f t="shared" si="4"/>
        <v>0</v>
      </c>
      <c r="L35" s="2"/>
    </row>
    <row r="36" spans="2:12" x14ac:dyDescent="0.3">
      <c r="B36" s="64"/>
      <c r="C36" s="65"/>
      <c r="D36" s="59"/>
      <c r="E36" s="33">
        <f t="shared" si="0"/>
        <v>1</v>
      </c>
      <c r="F36" s="20">
        <f t="shared" si="2"/>
        <v>181</v>
      </c>
      <c r="G36" s="20">
        <f t="shared" si="3"/>
        <v>45473</v>
      </c>
      <c r="H36" s="20">
        <f t="shared" si="1"/>
        <v>45473</v>
      </c>
      <c r="I36" s="84"/>
      <c r="J36" s="75"/>
      <c r="K36" s="45">
        <f t="shared" si="4"/>
        <v>0</v>
      </c>
      <c r="L36" s="2"/>
    </row>
    <row r="37" spans="2:12" x14ac:dyDescent="0.3">
      <c r="B37" s="64"/>
      <c r="C37" s="65"/>
      <c r="D37" s="59"/>
      <c r="E37" s="33">
        <f t="shared" si="0"/>
        <v>1</v>
      </c>
      <c r="F37" s="20">
        <f t="shared" si="2"/>
        <v>181</v>
      </c>
      <c r="G37" s="20">
        <f t="shared" si="3"/>
        <v>45473</v>
      </c>
      <c r="H37" s="20">
        <f t="shared" si="1"/>
        <v>45473</v>
      </c>
      <c r="I37" s="84"/>
      <c r="J37" s="75"/>
      <c r="K37" s="45">
        <f t="shared" si="4"/>
        <v>0</v>
      </c>
      <c r="L37" s="2"/>
    </row>
    <row r="38" spans="2:12" x14ac:dyDescent="0.3">
      <c r="B38" s="64"/>
      <c r="C38" s="65"/>
      <c r="D38" s="59"/>
      <c r="E38" s="33">
        <f t="shared" si="0"/>
        <v>1</v>
      </c>
      <c r="F38" s="20">
        <f t="shared" si="2"/>
        <v>181</v>
      </c>
      <c r="G38" s="20">
        <f t="shared" si="3"/>
        <v>45473</v>
      </c>
      <c r="H38" s="20">
        <f t="shared" si="1"/>
        <v>45473</v>
      </c>
      <c r="I38" s="84"/>
      <c r="J38" s="75"/>
      <c r="K38" s="45">
        <f t="shared" si="4"/>
        <v>0</v>
      </c>
      <c r="L38" s="2"/>
    </row>
    <row r="39" spans="2:12" x14ac:dyDescent="0.3">
      <c r="B39" s="64"/>
      <c r="C39" s="65"/>
      <c r="D39" s="59"/>
      <c r="E39" s="33">
        <f t="shared" si="0"/>
        <v>1</v>
      </c>
      <c r="F39" s="20">
        <f t="shared" si="2"/>
        <v>181</v>
      </c>
      <c r="G39" s="20">
        <f t="shared" si="3"/>
        <v>45473</v>
      </c>
      <c r="H39" s="20">
        <f t="shared" si="1"/>
        <v>45473</v>
      </c>
      <c r="I39" s="84"/>
      <c r="J39" s="75"/>
      <c r="K39" s="45">
        <f t="shared" si="4"/>
        <v>0</v>
      </c>
      <c r="L39" s="2"/>
    </row>
    <row r="40" spans="2:12" x14ac:dyDescent="0.3">
      <c r="B40" s="64"/>
      <c r="C40" s="65"/>
      <c r="D40" s="59"/>
      <c r="E40" s="33">
        <f t="shared" si="0"/>
        <v>1</v>
      </c>
      <c r="F40" s="20">
        <f t="shared" si="2"/>
        <v>181</v>
      </c>
      <c r="G40" s="20">
        <f t="shared" si="3"/>
        <v>45473</v>
      </c>
      <c r="H40" s="20">
        <f t="shared" si="1"/>
        <v>45473</v>
      </c>
      <c r="I40" s="84"/>
      <c r="J40" s="75"/>
      <c r="K40" s="45">
        <f t="shared" si="4"/>
        <v>0</v>
      </c>
      <c r="L40" s="2"/>
    </row>
    <row r="41" spans="2:12" x14ac:dyDescent="0.3">
      <c r="B41" s="64"/>
      <c r="C41" s="65"/>
      <c r="D41" s="59"/>
      <c r="E41" s="33">
        <f t="shared" si="0"/>
        <v>1</v>
      </c>
      <c r="F41" s="20">
        <f t="shared" si="2"/>
        <v>181</v>
      </c>
      <c r="G41" s="20">
        <f t="shared" si="3"/>
        <v>45473</v>
      </c>
      <c r="H41" s="20">
        <f t="shared" si="1"/>
        <v>45473</v>
      </c>
      <c r="I41" s="84"/>
      <c r="J41" s="75"/>
      <c r="K41" s="45">
        <f t="shared" si="4"/>
        <v>0</v>
      </c>
      <c r="L41" s="2"/>
    </row>
    <row r="42" spans="2:12" x14ac:dyDescent="0.3">
      <c r="B42" s="64"/>
      <c r="C42" s="65"/>
      <c r="D42" s="59"/>
      <c r="E42" s="33">
        <f t="shared" si="0"/>
        <v>1</v>
      </c>
      <c r="F42" s="20">
        <f t="shared" si="2"/>
        <v>181</v>
      </c>
      <c r="G42" s="20">
        <f t="shared" si="3"/>
        <v>45473</v>
      </c>
      <c r="H42" s="20">
        <f t="shared" si="1"/>
        <v>45473</v>
      </c>
      <c r="I42" s="84"/>
      <c r="J42" s="75"/>
      <c r="K42" s="45">
        <f t="shared" si="4"/>
        <v>0</v>
      </c>
      <c r="L42" s="2"/>
    </row>
    <row r="43" spans="2:12" x14ac:dyDescent="0.3">
      <c r="B43" s="64"/>
      <c r="C43" s="65"/>
      <c r="D43" s="59"/>
      <c r="E43" s="33">
        <f t="shared" si="0"/>
        <v>1</v>
      </c>
      <c r="F43" s="20">
        <f t="shared" si="2"/>
        <v>181</v>
      </c>
      <c r="G43" s="20">
        <f t="shared" si="3"/>
        <v>45473</v>
      </c>
      <c r="H43" s="20">
        <f t="shared" si="1"/>
        <v>45473</v>
      </c>
      <c r="I43" s="84"/>
      <c r="J43" s="75"/>
      <c r="K43" s="45">
        <f t="shared" si="4"/>
        <v>0</v>
      </c>
      <c r="L43" s="2"/>
    </row>
    <row r="44" spans="2:12" x14ac:dyDescent="0.3">
      <c r="B44" s="64"/>
      <c r="C44" s="65"/>
      <c r="D44" s="59"/>
      <c r="E44" s="33">
        <f t="shared" ref="E44:E75" si="5">F44/$K$5</f>
        <v>1</v>
      </c>
      <c r="F44" s="20">
        <f t="shared" si="2"/>
        <v>181</v>
      </c>
      <c r="G44" s="20">
        <f t="shared" si="3"/>
        <v>45473</v>
      </c>
      <c r="H44" s="20">
        <f t="shared" si="1"/>
        <v>45473</v>
      </c>
      <c r="I44" s="84"/>
      <c r="J44" s="75"/>
      <c r="K44" s="45">
        <f t="shared" si="4"/>
        <v>0</v>
      </c>
      <c r="L44" s="2"/>
    </row>
    <row r="45" spans="2:12" x14ac:dyDescent="0.3">
      <c r="B45" s="64"/>
      <c r="C45" s="65"/>
      <c r="D45" s="59"/>
      <c r="E45" s="33">
        <f t="shared" si="5"/>
        <v>1</v>
      </c>
      <c r="F45" s="20">
        <f t="shared" si="2"/>
        <v>181</v>
      </c>
      <c r="G45" s="20">
        <f t="shared" si="3"/>
        <v>45473</v>
      </c>
      <c r="H45" s="20">
        <f t="shared" si="1"/>
        <v>45473</v>
      </c>
      <c r="I45" s="84"/>
      <c r="J45" s="75"/>
      <c r="K45" s="45">
        <f t="shared" si="4"/>
        <v>0</v>
      </c>
      <c r="L45" s="2"/>
    </row>
    <row r="46" spans="2:12" x14ac:dyDescent="0.3">
      <c r="B46" s="64"/>
      <c r="C46" s="65"/>
      <c r="D46" s="59"/>
      <c r="E46" s="33">
        <f t="shared" si="5"/>
        <v>1</v>
      </c>
      <c r="F46" s="20">
        <f t="shared" si="2"/>
        <v>181</v>
      </c>
      <c r="G46" s="20">
        <f t="shared" si="3"/>
        <v>45473</v>
      </c>
      <c r="H46" s="20">
        <f t="shared" si="1"/>
        <v>45473</v>
      </c>
      <c r="I46" s="84"/>
      <c r="J46" s="75"/>
      <c r="K46" s="45">
        <f t="shared" si="4"/>
        <v>0</v>
      </c>
      <c r="L46" s="2"/>
    </row>
    <row r="47" spans="2:12" x14ac:dyDescent="0.3">
      <c r="B47" s="64"/>
      <c r="C47" s="65"/>
      <c r="D47" s="59"/>
      <c r="E47" s="33">
        <f t="shared" si="5"/>
        <v>1</v>
      </c>
      <c r="F47" s="20">
        <f t="shared" si="2"/>
        <v>181</v>
      </c>
      <c r="G47" s="20">
        <f t="shared" si="3"/>
        <v>45473</v>
      </c>
      <c r="H47" s="20">
        <f t="shared" si="1"/>
        <v>45473</v>
      </c>
      <c r="I47" s="84"/>
      <c r="J47" s="75"/>
      <c r="K47" s="45">
        <f t="shared" si="4"/>
        <v>0</v>
      </c>
      <c r="L47" s="2"/>
    </row>
    <row r="48" spans="2:12" x14ac:dyDescent="0.3">
      <c r="B48" s="64"/>
      <c r="C48" s="65"/>
      <c r="D48" s="59"/>
      <c r="E48" s="33">
        <f t="shared" si="5"/>
        <v>1</v>
      </c>
      <c r="F48" s="20">
        <f t="shared" si="2"/>
        <v>181</v>
      </c>
      <c r="G48" s="20">
        <f t="shared" si="3"/>
        <v>45473</v>
      </c>
      <c r="H48" s="20">
        <f t="shared" si="1"/>
        <v>45473</v>
      </c>
      <c r="I48" s="84"/>
      <c r="J48" s="75"/>
      <c r="K48" s="45">
        <f t="shared" si="4"/>
        <v>0</v>
      </c>
      <c r="L48" s="2"/>
    </row>
    <row r="49" spans="2:12" x14ac:dyDescent="0.3">
      <c r="B49" s="64"/>
      <c r="C49" s="65"/>
      <c r="D49" s="59"/>
      <c r="E49" s="33">
        <f t="shared" si="5"/>
        <v>1</v>
      </c>
      <c r="F49" s="20">
        <f t="shared" si="2"/>
        <v>181</v>
      </c>
      <c r="G49" s="20">
        <f t="shared" si="3"/>
        <v>45473</v>
      </c>
      <c r="H49" s="20">
        <f t="shared" si="1"/>
        <v>45473</v>
      </c>
      <c r="I49" s="84"/>
      <c r="J49" s="75"/>
      <c r="K49" s="45">
        <f t="shared" si="4"/>
        <v>0</v>
      </c>
      <c r="L49" s="2"/>
    </row>
    <row r="50" spans="2:12" x14ac:dyDescent="0.3">
      <c r="B50" s="64"/>
      <c r="C50" s="65"/>
      <c r="D50" s="59"/>
      <c r="E50" s="33">
        <f t="shared" si="5"/>
        <v>1</v>
      </c>
      <c r="F50" s="20">
        <f t="shared" si="2"/>
        <v>181</v>
      </c>
      <c r="G50" s="20">
        <f t="shared" si="3"/>
        <v>45473</v>
      </c>
      <c r="H50" s="20">
        <f t="shared" si="1"/>
        <v>45473</v>
      </c>
      <c r="I50" s="84"/>
      <c r="J50" s="75"/>
      <c r="K50" s="45">
        <f t="shared" si="4"/>
        <v>0</v>
      </c>
      <c r="L50" s="2"/>
    </row>
    <row r="51" spans="2:12" x14ac:dyDescent="0.3">
      <c r="B51" s="64"/>
      <c r="C51" s="65"/>
      <c r="D51" s="59"/>
      <c r="E51" s="33">
        <f t="shared" si="5"/>
        <v>1</v>
      </c>
      <c r="F51" s="20">
        <f t="shared" si="2"/>
        <v>181</v>
      </c>
      <c r="G51" s="20">
        <f t="shared" si="3"/>
        <v>45473</v>
      </c>
      <c r="H51" s="20">
        <f t="shared" si="1"/>
        <v>45473</v>
      </c>
      <c r="I51" s="84"/>
      <c r="J51" s="75"/>
      <c r="K51" s="45">
        <f t="shared" si="4"/>
        <v>0</v>
      </c>
      <c r="L51" s="2"/>
    </row>
    <row r="52" spans="2:12" x14ac:dyDescent="0.3">
      <c r="B52" s="64"/>
      <c r="C52" s="65"/>
      <c r="D52" s="59"/>
      <c r="E52" s="33">
        <f t="shared" si="5"/>
        <v>1</v>
      </c>
      <c r="F52" s="20">
        <f t="shared" si="2"/>
        <v>181</v>
      </c>
      <c r="G52" s="20">
        <f t="shared" si="3"/>
        <v>45473</v>
      </c>
      <c r="H52" s="20">
        <f t="shared" si="1"/>
        <v>45473</v>
      </c>
      <c r="I52" s="84"/>
      <c r="J52" s="75"/>
      <c r="K52" s="45">
        <f t="shared" si="4"/>
        <v>0</v>
      </c>
      <c r="L52" s="2"/>
    </row>
    <row r="53" spans="2:12" x14ac:dyDescent="0.3">
      <c r="B53" s="64"/>
      <c r="C53" s="65"/>
      <c r="D53" s="59"/>
      <c r="E53" s="33">
        <f t="shared" si="5"/>
        <v>1</v>
      </c>
      <c r="F53" s="20">
        <f t="shared" si="2"/>
        <v>181</v>
      </c>
      <c r="G53" s="20">
        <f t="shared" si="3"/>
        <v>45473</v>
      </c>
      <c r="H53" s="20">
        <f t="shared" si="1"/>
        <v>45473</v>
      </c>
      <c r="I53" s="84"/>
      <c r="J53" s="75"/>
      <c r="K53" s="45">
        <f t="shared" si="4"/>
        <v>0</v>
      </c>
      <c r="L53" s="2"/>
    </row>
    <row r="54" spans="2:12" x14ac:dyDescent="0.3">
      <c r="B54" s="64"/>
      <c r="C54" s="65"/>
      <c r="D54" s="59"/>
      <c r="E54" s="33">
        <f t="shared" si="5"/>
        <v>1</v>
      </c>
      <c r="F54" s="20">
        <f t="shared" si="2"/>
        <v>181</v>
      </c>
      <c r="G54" s="20">
        <f t="shared" si="3"/>
        <v>45473</v>
      </c>
      <c r="H54" s="20">
        <f t="shared" si="1"/>
        <v>45473</v>
      </c>
      <c r="I54" s="84"/>
      <c r="J54" s="75"/>
      <c r="K54" s="45">
        <f t="shared" si="4"/>
        <v>0</v>
      </c>
      <c r="L54" s="2"/>
    </row>
    <row r="55" spans="2:12" x14ac:dyDescent="0.3">
      <c r="B55" s="64"/>
      <c r="C55" s="65"/>
      <c r="D55" s="59"/>
      <c r="E55" s="33">
        <f t="shared" si="5"/>
        <v>1</v>
      </c>
      <c r="F55" s="20">
        <f t="shared" si="2"/>
        <v>181</v>
      </c>
      <c r="G55" s="20">
        <f t="shared" si="3"/>
        <v>45473</v>
      </c>
      <c r="H55" s="20">
        <f t="shared" si="1"/>
        <v>45473</v>
      </c>
      <c r="I55" s="84"/>
      <c r="J55" s="75"/>
      <c r="K55" s="45">
        <f t="shared" si="4"/>
        <v>0</v>
      </c>
      <c r="L55" s="2"/>
    </row>
    <row r="56" spans="2:12" x14ac:dyDescent="0.3">
      <c r="B56" s="64"/>
      <c r="C56" s="65"/>
      <c r="D56" s="59"/>
      <c r="E56" s="33">
        <f t="shared" si="5"/>
        <v>1</v>
      </c>
      <c r="F56" s="20">
        <f t="shared" si="2"/>
        <v>181</v>
      </c>
      <c r="G56" s="20">
        <f t="shared" si="3"/>
        <v>45473</v>
      </c>
      <c r="H56" s="20">
        <f t="shared" si="1"/>
        <v>45473</v>
      </c>
      <c r="I56" s="84"/>
      <c r="J56" s="75"/>
      <c r="K56" s="45">
        <f t="shared" si="4"/>
        <v>0</v>
      </c>
      <c r="L56" s="2"/>
    </row>
    <row r="57" spans="2:12" x14ac:dyDescent="0.3">
      <c r="B57" s="64"/>
      <c r="C57" s="65"/>
      <c r="D57" s="59"/>
      <c r="E57" s="33">
        <f t="shared" si="5"/>
        <v>1</v>
      </c>
      <c r="F57" s="20">
        <f t="shared" si="2"/>
        <v>181</v>
      </c>
      <c r="G57" s="20">
        <f t="shared" si="3"/>
        <v>45473</v>
      </c>
      <c r="H57" s="20">
        <f t="shared" si="1"/>
        <v>45473</v>
      </c>
      <c r="I57" s="84"/>
      <c r="J57" s="75"/>
      <c r="K57" s="45">
        <f t="shared" si="4"/>
        <v>0</v>
      </c>
      <c r="L57" s="2"/>
    </row>
    <row r="58" spans="2:12" x14ac:dyDescent="0.3">
      <c r="B58" s="64"/>
      <c r="C58" s="65"/>
      <c r="D58" s="59"/>
      <c r="E58" s="33">
        <f t="shared" si="5"/>
        <v>1</v>
      </c>
      <c r="F58" s="20">
        <f t="shared" si="2"/>
        <v>181</v>
      </c>
      <c r="G58" s="20">
        <f t="shared" si="3"/>
        <v>45473</v>
      </c>
      <c r="H58" s="20">
        <f t="shared" si="1"/>
        <v>45473</v>
      </c>
      <c r="I58" s="84"/>
      <c r="J58" s="75"/>
      <c r="K58" s="45">
        <f t="shared" si="4"/>
        <v>0</v>
      </c>
      <c r="L58" s="2"/>
    </row>
    <row r="59" spans="2:12" x14ac:dyDescent="0.3">
      <c r="B59" s="64"/>
      <c r="C59" s="65"/>
      <c r="D59" s="59"/>
      <c r="E59" s="33">
        <f t="shared" si="5"/>
        <v>1</v>
      </c>
      <c r="F59" s="20">
        <f t="shared" si="2"/>
        <v>181</v>
      </c>
      <c r="G59" s="20">
        <f t="shared" si="3"/>
        <v>45473</v>
      </c>
      <c r="H59" s="20">
        <f t="shared" si="1"/>
        <v>45473</v>
      </c>
      <c r="I59" s="84"/>
      <c r="J59" s="75"/>
      <c r="K59" s="45">
        <f t="shared" si="4"/>
        <v>0</v>
      </c>
      <c r="L59" s="2"/>
    </row>
    <row r="60" spans="2:12" x14ac:dyDescent="0.3">
      <c r="B60" s="64"/>
      <c r="C60" s="65"/>
      <c r="D60" s="59"/>
      <c r="E60" s="33">
        <f t="shared" si="5"/>
        <v>1</v>
      </c>
      <c r="F60" s="20">
        <f t="shared" si="2"/>
        <v>181</v>
      </c>
      <c r="G60" s="20">
        <f t="shared" si="3"/>
        <v>45473</v>
      </c>
      <c r="H60" s="20">
        <f t="shared" si="1"/>
        <v>45473</v>
      </c>
      <c r="I60" s="84"/>
      <c r="J60" s="75"/>
      <c r="K60" s="45">
        <f t="shared" si="4"/>
        <v>0</v>
      </c>
      <c r="L60" s="2"/>
    </row>
    <row r="61" spans="2:12" x14ac:dyDescent="0.3">
      <c r="B61" s="64"/>
      <c r="C61" s="65"/>
      <c r="D61" s="59"/>
      <c r="E61" s="33">
        <f t="shared" si="5"/>
        <v>1</v>
      </c>
      <c r="F61" s="20">
        <f t="shared" si="2"/>
        <v>181</v>
      </c>
      <c r="G61" s="20">
        <f t="shared" si="3"/>
        <v>45473</v>
      </c>
      <c r="H61" s="20">
        <f t="shared" si="1"/>
        <v>45473</v>
      </c>
      <c r="I61" s="84"/>
      <c r="J61" s="75"/>
      <c r="K61" s="45">
        <f t="shared" si="4"/>
        <v>0</v>
      </c>
      <c r="L61" s="2"/>
    </row>
    <row r="62" spans="2:12" x14ac:dyDescent="0.3">
      <c r="B62" s="64"/>
      <c r="C62" s="65"/>
      <c r="D62" s="59"/>
      <c r="E62" s="33">
        <f t="shared" si="5"/>
        <v>1</v>
      </c>
      <c r="F62" s="20">
        <f t="shared" si="2"/>
        <v>181</v>
      </c>
      <c r="G62" s="20">
        <f t="shared" si="3"/>
        <v>45473</v>
      </c>
      <c r="H62" s="20">
        <f t="shared" si="1"/>
        <v>45473</v>
      </c>
      <c r="I62" s="84"/>
      <c r="J62" s="75"/>
      <c r="K62" s="45">
        <f t="shared" si="4"/>
        <v>0</v>
      </c>
      <c r="L62" s="2"/>
    </row>
    <row r="63" spans="2:12" x14ac:dyDescent="0.3">
      <c r="B63" s="64"/>
      <c r="C63" s="65"/>
      <c r="D63" s="59"/>
      <c r="E63" s="33">
        <f t="shared" si="5"/>
        <v>1</v>
      </c>
      <c r="F63" s="20">
        <f t="shared" si="2"/>
        <v>181</v>
      </c>
      <c r="G63" s="20">
        <f t="shared" si="3"/>
        <v>45473</v>
      </c>
      <c r="H63" s="20">
        <f t="shared" si="1"/>
        <v>45473</v>
      </c>
      <c r="I63" s="84"/>
      <c r="J63" s="75"/>
      <c r="K63" s="45">
        <f t="shared" si="4"/>
        <v>0</v>
      </c>
      <c r="L63" s="2"/>
    </row>
    <row r="64" spans="2:12" x14ac:dyDescent="0.3">
      <c r="B64" s="64"/>
      <c r="C64" s="65"/>
      <c r="D64" s="59"/>
      <c r="E64" s="33">
        <f t="shared" si="5"/>
        <v>1</v>
      </c>
      <c r="F64" s="20">
        <f t="shared" si="2"/>
        <v>181</v>
      </c>
      <c r="G64" s="20">
        <f t="shared" si="3"/>
        <v>45473</v>
      </c>
      <c r="H64" s="20">
        <f t="shared" si="1"/>
        <v>45473</v>
      </c>
      <c r="I64" s="84"/>
      <c r="J64" s="75"/>
      <c r="K64" s="45">
        <f t="shared" si="4"/>
        <v>0</v>
      </c>
      <c r="L64" s="2"/>
    </row>
    <row r="65" spans="2:12" x14ac:dyDescent="0.3">
      <c r="B65" s="64"/>
      <c r="C65" s="65"/>
      <c r="D65" s="59"/>
      <c r="E65" s="33">
        <f t="shared" si="5"/>
        <v>1</v>
      </c>
      <c r="F65" s="20">
        <f t="shared" si="2"/>
        <v>181</v>
      </c>
      <c r="G65" s="20">
        <f t="shared" si="3"/>
        <v>45473</v>
      </c>
      <c r="H65" s="20">
        <f t="shared" si="1"/>
        <v>45473</v>
      </c>
      <c r="I65" s="84"/>
      <c r="J65" s="75"/>
      <c r="K65" s="45">
        <f t="shared" si="4"/>
        <v>0</v>
      </c>
      <c r="L65" s="2"/>
    </row>
    <row r="66" spans="2:12" x14ac:dyDescent="0.3">
      <c r="B66" s="64"/>
      <c r="C66" s="65"/>
      <c r="D66" s="59"/>
      <c r="E66" s="33">
        <f t="shared" si="5"/>
        <v>1</v>
      </c>
      <c r="F66" s="20">
        <f t="shared" si="2"/>
        <v>181</v>
      </c>
      <c r="G66" s="20">
        <f t="shared" si="3"/>
        <v>45473</v>
      </c>
      <c r="H66" s="20">
        <f t="shared" si="1"/>
        <v>45473</v>
      </c>
      <c r="I66" s="84"/>
      <c r="J66" s="75"/>
      <c r="K66" s="45">
        <f t="shared" si="4"/>
        <v>0</v>
      </c>
      <c r="L66" s="2"/>
    </row>
    <row r="67" spans="2:12" x14ac:dyDescent="0.3">
      <c r="B67" s="64"/>
      <c r="C67" s="65"/>
      <c r="D67" s="59"/>
      <c r="E67" s="33">
        <f t="shared" si="5"/>
        <v>1</v>
      </c>
      <c r="F67" s="20">
        <f t="shared" si="2"/>
        <v>181</v>
      </c>
      <c r="G67" s="20">
        <f t="shared" si="3"/>
        <v>45473</v>
      </c>
      <c r="H67" s="20">
        <f t="shared" si="1"/>
        <v>45473</v>
      </c>
      <c r="I67" s="84"/>
      <c r="J67" s="75"/>
      <c r="K67" s="45">
        <f t="shared" si="4"/>
        <v>0</v>
      </c>
      <c r="L67" s="2"/>
    </row>
    <row r="68" spans="2:12" x14ac:dyDescent="0.3">
      <c r="B68" s="64"/>
      <c r="C68" s="65"/>
      <c r="D68" s="59"/>
      <c r="E68" s="33">
        <f t="shared" si="5"/>
        <v>1</v>
      </c>
      <c r="F68" s="20">
        <f t="shared" si="2"/>
        <v>181</v>
      </c>
      <c r="G68" s="20">
        <f t="shared" si="3"/>
        <v>45473</v>
      </c>
      <c r="H68" s="20">
        <f t="shared" si="1"/>
        <v>45473</v>
      </c>
      <c r="I68" s="84"/>
      <c r="J68" s="75"/>
      <c r="K68" s="45">
        <f t="shared" si="4"/>
        <v>0</v>
      </c>
      <c r="L68" s="2"/>
    </row>
    <row r="69" spans="2:12" x14ac:dyDescent="0.3">
      <c r="B69" s="64"/>
      <c r="C69" s="65"/>
      <c r="D69" s="59"/>
      <c r="E69" s="33">
        <f t="shared" si="5"/>
        <v>1</v>
      </c>
      <c r="F69" s="20">
        <f t="shared" si="2"/>
        <v>181</v>
      </c>
      <c r="G69" s="20">
        <f t="shared" si="3"/>
        <v>45473</v>
      </c>
      <c r="H69" s="20">
        <f t="shared" si="1"/>
        <v>45473</v>
      </c>
      <c r="I69" s="84"/>
      <c r="J69" s="75"/>
      <c r="K69" s="45">
        <f t="shared" si="4"/>
        <v>0</v>
      </c>
      <c r="L69" s="2"/>
    </row>
    <row r="70" spans="2:12" x14ac:dyDescent="0.3">
      <c r="B70" s="64"/>
      <c r="C70" s="65"/>
      <c r="D70" s="59"/>
      <c r="E70" s="33">
        <f t="shared" si="5"/>
        <v>1</v>
      </c>
      <c r="F70" s="20">
        <f t="shared" si="2"/>
        <v>181</v>
      </c>
      <c r="G70" s="20">
        <f t="shared" si="3"/>
        <v>45473</v>
      </c>
      <c r="H70" s="20">
        <f t="shared" si="1"/>
        <v>45473</v>
      </c>
      <c r="I70" s="84"/>
      <c r="J70" s="75"/>
      <c r="K70" s="45">
        <f t="shared" si="4"/>
        <v>0</v>
      </c>
      <c r="L70" s="2"/>
    </row>
    <row r="71" spans="2:12" x14ac:dyDescent="0.3">
      <c r="B71" s="64"/>
      <c r="C71" s="65"/>
      <c r="D71" s="59"/>
      <c r="E71" s="33">
        <f t="shared" si="5"/>
        <v>1</v>
      </c>
      <c r="F71" s="20">
        <f t="shared" si="2"/>
        <v>181</v>
      </c>
      <c r="G71" s="20">
        <f t="shared" si="3"/>
        <v>45473</v>
      </c>
      <c r="H71" s="20">
        <f t="shared" si="1"/>
        <v>45473</v>
      </c>
      <c r="I71" s="84"/>
      <c r="J71" s="75"/>
      <c r="K71" s="45">
        <f t="shared" si="4"/>
        <v>0</v>
      </c>
      <c r="L71" s="2"/>
    </row>
    <row r="72" spans="2:12" x14ac:dyDescent="0.3">
      <c r="B72" s="64"/>
      <c r="C72" s="65"/>
      <c r="D72" s="59"/>
      <c r="E72" s="33">
        <f t="shared" si="5"/>
        <v>1</v>
      </c>
      <c r="F72" s="20">
        <f t="shared" si="2"/>
        <v>181</v>
      </c>
      <c r="G72" s="20">
        <f t="shared" si="3"/>
        <v>45473</v>
      </c>
      <c r="H72" s="20">
        <f t="shared" si="1"/>
        <v>45473</v>
      </c>
      <c r="I72" s="84"/>
      <c r="J72" s="75"/>
      <c r="K72" s="45">
        <f t="shared" si="4"/>
        <v>0</v>
      </c>
      <c r="L72" s="2"/>
    </row>
    <row r="73" spans="2:12" x14ac:dyDescent="0.3">
      <c r="B73" s="64"/>
      <c r="C73" s="65"/>
      <c r="D73" s="59"/>
      <c r="E73" s="33">
        <f t="shared" si="5"/>
        <v>1</v>
      </c>
      <c r="F73" s="20">
        <f t="shared" si="2"/>
        <v>181</v>
      </c>
      <c r="G73" s="20">
        <f t="shared" si="3"/>
        <v>45473</v>
      </c>
      <c r="H73" s="20">
        <f t="shared" si="1"/>
        <v>45473</v>
      </c>
      <c r="I73" s="84"/>
      <c r="J73" s="75"/>
      <c r="K73" s="45">
        <f t="shared" si="4"/>
        <v>0</v>
      </c>
      <c r="L73" s="2"/>
    </row>
    <row r="74" spans="2:12" x14ac:dyDescent="0.3">
      <c r="B74" s="64"/>
      <c r="C74" s="65"/>
      <c r="D74" s="59"/>
      <c r="E74" s="33">
        <f t="shared" si="5"/>
        <v>1</v>
      </c>
      <c r="F74" s="20">
        <f t="shared" si="2"/>
        <v>181</v>
      </c>
      <c r="G74" s="20">
        <f t="shared" si="3"/>
        <v>45473</v>
      </c>
      <c r="H74" s="20">
        <f t="shared" si="1"/>
        <v>45473</v>
      </c>
      <c r="I74" s="84"/>
      <c r="J74" s="75"/>
      <c r="K74" s="45">
        <f t="shared" si="4"/>
        <v>0</v>
      </c>
      <c r="L74" s="2"/>
    </row>
    <row r="75" spans="2:12" x14ac:dyDescent="0.3">
      <c r="B75" s="64"/>
      <c r="C75" s="65"/>
      <c r="D75" s="59"/>
      <c r="E75" s="33">
        <f t="shared" si="5"/>
        <v>1</v>
      </c>
      <c r="F75" s="20">
        <f t="shared" si="2"/>
        <v>181</v>
      </c>
      <c r="G75" s="20">
        <f t="shared" si="3"/>
        <v>45473</v>
      </c>
      <c r="H75" s="20">
        <f t="shared" si="1"/>
        <v>45473</v>
      </c>
      <c r="I75" s="84"/>
      <c r="J75" s="75"/>
      <c r="K75" s="45">
        <f t="shared" si="4"/>
        <v>0</v>
      </c>
      <c r="L75" s="2"/>
    </row>
    <row r="76" spans="2:12" x14ac:dyDescent="0.3">
      <c r="B76" s="64"/>
      <c r="C76" s="65"/>
      <c r="D76" s="59"/>
      <c r="E76" s="33">
        <f t="shared" ref="E76:E107" si="6">F76/$K$5</f>
        <v>1</v>
      </c>
      <c r="F76" s="20">
        <f t="shared" si="2"/>
        <v>181</v>
      </c>
      <c r="G76" s="20">
        <f t="shared" si="3"/>
        <v>45473</v>
      </c>
      <c r="H76" s="20">
        <f t="shared" ref="H76:H139" si="7">$J$5-D76</f>
        <v>45473</v>
      </c>
      <c r="I76" s="84"/>
      <c r="J76" s="75"/>
      <c r="K76" s="45">
        <f t="shared" si="4"/>
        <v>0</v>
      </c>
      <c r="L76" s="2"/>
    </row>
    <row r="77" spans="2:12" x14ac:dyDescent="0.3">
      <c r="B77" s="64"/>
      <c r="C77" s="65"/>
      <c r="D77" s="59"/>
      <c r="E77" s="33">
        <f t="shared" si="6"/>
        <v>1</v>
      </c>
      <c r="F77" s="20">
        <f t="shared" ref="F77:F140" si="8">IF(H77&gt;$K$5,$K$5,G77)</f>
        <v>181</v>
      </c>
      <c r="G77" s="20">
        <f t="shared" ref="G77:G140" si="9">H77</f>
        <v>45473</v>
      </c>
      <c r="H77" s="20">
        <f t="shared" si="7"/>
        <v>45473</v>
      </c>
      <c r="I77" s="84"/>
      <c r="J77" s="75"/>
      <c r="K77" s="45">
        <f t="shared" ref="K77:K140" si="10">I77*J77*$D$8</f>
        <v>0</v>
      </c>
      <c r="L77" s="2"/>
    </row>
    <row r="78" spans="2:12" x14ac:dyDescent="0.3">
      <c r="B78" s="64"/>
      <c r="C78" s="65"/>
      <c r="D78" s="59"/>
      <c r="E78" s="33">
        <f t="shared" si="6"/>
        <v>1</v>
      </c>
      <c r="F78" s="20">
        <f t="shared" si="8"/>
        <v>181</v>
      </c>
      <c r="G78" s="20">
        <f t="shared" si="9"/>
        <v>45473</v>
      </c>
      <c r="H78" s="20">
        <f t="shared" si="7"/>
        <v>45473</v>
      </c>
      <c r="I78" s="84"/>
      <c r="J78" s="75"/>
      <c r="K78" s="45">
        <f t="shared" si="10"/>
        <v>0</v>
      </c>
      <c r="L78" s="2"/>
    </row>
    <row r="79" spans="2:12" x14ac:dyDescent="0.3">
      <c r="B79" s="64"/>
      <c r="C79" s="65"/>
      <c r="D79" s="59"/>
      <c r="E79" s="33">
        <f t="shared" si="6"/>
        <v>1</v>
      </c>
      <c r="F79" s="20">
        <f t="shared" si="8"/>
        <v>181</v>
      </c>
      <c r="G79" s="20">
        <f t="shared" si="9"/>
        <v>45473</v>
      </c>
      <c r="H79" s="20">
        <f t="shared" si="7"/>
        <v>45473</v>
      </c>
      <c r="I79" s="84"/>
      <c r="J79" s="75"/>
      <c r="K79" s="45">
        <f t="shared" si="10"/>
        <v>0</v>
      </c>
      <c r="L79" s="2"/>
    </row>
    <row r="80" spans="2:12" x14ac:dyDescent="0.3">
      <c r="B80" s="64"/>
      <c r="C80" s="65"/>
      <c r="D80" s="59"/>
      <c r="E80" s="33">
        <f t="shared" si="6"/>
        <v>1</v>
      </c>
      <c r="F80" s="20">
        <f t="shared" si="8"/>
        <v>181</v>
      </c>
      <c r="G80" s="20">
        <f t="shared" si="9"/>
        <v>45473</v>
      </c>
      <c r="H80" s="20">
        <f t="shared" si="7"/>
        <v>45473</v>
      </c>
      <c r="I80" s="84"/>
      <c r="J80" s="75"/>
      <c r="K80" s="45">
        <f t="shared" si="10"/>
        <v>0</v>
      </c>
      <c r="L80" s="2"/>
    </row>
    <row r="81" spans="2:12" x14ac:dyDescent="0.3">
      <c r="B81" s="64"/>
      <c r="C81" s="65"/>
      <c r="D81" s="59"/>
      <c r="E81" s="33">
        <f t="shared" si="6"/>
        <v>1</v>
      </c>
      <c r="F81" s="20">
        <f t="shared" si="8"/>
        <v>181</v>
      </c>
      <c r="G81" s="20">
        <f t="shared" si="9"/>
        <v>45473</v>
      </c>
      <c r="H81" s="20">
        <f t="shared" si="7"/>
        <v>45473</v>
      </c>
      <c r="I81" s="84"/>
      <c r="J81" s="75"/>
      <c r="K81" s="45">
        <f t="shared" si="10"/>
        <v>0</v>
      </c>
      <c r="L81" s="2"/>
    </row>
    <row r="82" spans="2:12" x14ac:dyDescent="0.3">
      <c r="B82" s="64"/>
      <c r="C82" s="65"/>
      <c r="D82" s="59"/>
      <c r="E82" s="33">
        <f t="shared" si="6"/>
        <v>1</v>
      </c>
      <c r="F82" s="20">
        <f t="shared" si="8"/>
        <v>181</v>
      </c>
      <c r="G82" s="20">
        <f t="shared" si="9"/>
        <v>45473</v>
      </c>
      <c r="H82" s="20">
        <f t="shared" si="7"/>
        <v>45473</v>
      </c>
      <c r="I82" s="84"/>
      <c r="J82" s="75"/>
      <c r="K82" s="45">
        <f t="shared" si="10"/>
        <v>0</v>
      </c>
      <c r="L82" s="2"/>
    </row>
    <row r="83" spans="2:12" x14ac:dyDescent="0.3">
      <c r="B83" s="64"/>
      <c r="C83" s="65"/>
      <c r="D83" s="59"/>
      <c r="E83" s="33">
        <f t="shared" si="6"/>
        <v>1</v>
      </c>
      <c r="F83" s="20">
        <f t="shared" si="8"/>
        <v>181</v>
      </c>
      <c r="G83" s="20">
        <f t="shared" si="9"/>
        <v>45473</v>
      </c>
      <c r="H83" s="20">
        <f t="shared" si="7"/>
        <v>45473</v>
      </c>
      <c r="I83" s="84"/>
      <c r="J83" s="75"/>
      <c r="K83" s="45">
        <f t="shared" si="10"/>
        <v>0</v>
      </c>
      <c r="L83" s="2"/>
    </row>
    <row r="84" spans="2:12" x14ac:dyDescent="0.3">
      <c r="B84" s="64"/>
      <c r="C84" s="65"/>
      <c r="D84" s="59"/>
      <c r="E84" s="33">
        <f t="shared" si="6"/>
        <v>1</v>
      </c>
      <c r="F84" s="20">
        <f t="shared" si="8"/>
        <v>181</v>
      </c>
      <c r="G84" s="20">
        <f t="shared" si="9"/>
        <v>45473</v>
      </c>
      <c r="H84" s="20">
        <f t="shared" si="7"/>
        <v>45473</v>
      </c>
      <c r="I84" s="84"/>
      <c r="J84" s="75"/>
      <c r="K84" s="45">
        <f t="shared" si="10"/>
        <v>0</v>
      </c>
      <c r="L84" s="2"/>
    </row>
    <row r="85" spans="2:12" x14ac:dyDescent="0.3">
      <c r="B85" s="64"/>
      <c r="C85" s="65"/>
      <c r="D85" s="59"/>
      <c r="E85" s="33">
        <f t="shared" si="6"/>
        <v>1</v>
      </c>
      <c r="F85" s="20">
        <f t="shared" si="8"/>
        <v>181</v>
      </c>
      <c r="G85" s="20">
        <f t="shared" si="9"/>
        <v>45473</v>
      </c>
      <c r="H85" s="20">
        <f t="shared" si="7"/>
        <v>45473</v>
      </c>
      <c r="I85" s="84"/>
      <c r="J85" s="75"/>
      <c r="K85" s="45">
        <f t="shared" si="10"/>
        <v>0</v>
      </c>
      <c r="L85" s="2"/>
    </row>
    <row r="86" spans="2:12" x14ac:dyDescent="0.3">
      <c r="B86" s="64"/>
      <c r="C86" s="65"/>
      <c r="D86" s="59"/>
      <c r="E86" s="33">
        <f t="shared" si="6"/>
        <v>1</v>
      </c>
      <c r="F86" s="20">
        <f t="shared" si="8"/>
        <v>181</v>
      </c>
      <c r="G86" s="20">
        <f t="shared" si="9"/>
        <v>45473</v>
      </c>
      <c r="H86" s="20">
        <f t="shared" si="7"/>
        <v>45473</v>
      </c>
      <c r="I86" s="84"/>
      <c r="J86" s="75"/>
      <c r="K86" s="45">
        <f t="shared" si="10"/>
        <v>0</v>
      </c>
      <c r="L86" s="2"/>
    </row>
    <row r="87" spans="2:12" x14ac:dyDescent="0.3">
      <c r="B87" s="64"/>
      <c r="C87" s="65"/>
      <c r="D87" s="59"/>
      <c r="E87" s="33">
        <f t="shared" si="6"/>
        <v>1</v>
      </c>
      <c r="F87" s="20">
        <f t="shared" si="8"/>
        <v>181</v>
      </c>
      <c r="G87" s="20">
        <f t="shared" si="9"/>
        <v>45473</v>
      </c>
      <c r="H87" s="20">
        <f t="shared" si="7"/>
        <v>45473</v>
      </c>
      <c r="I87" s="84"/>
      <c r="J87" s="75"/>
      <c r="K87" s="45">
        <f t="shared" si="10"/>
        <v>0</v>
      </c>
      <c r="L87" s="2"/>
    </row>
    <row r="88" spans="2:12" x14ac:dyDescent="0.3">
      <c r="B88" s="64"/>
      <c r="C88" s="65"/>
      <c r="D88" s="59"/>
      <c r="E88" s="33">
        <f t="shared" si="6"/>
        <v>1</v>
      </c>
      <c r="F88" s="20">
        <f t="shared" si="8"/>
        <v>181</v>
      </c>
      <c r="G88" s="20">
        <f t="shared" si="9"/>
        <v>45473</v>
      </c>
      <c r="H88" s="20">
        <f t="shared" si="7"/>
        <v>45473</v>
      </c>
      <c r="I88" s="84"/>
      <c r="J88" s="75"/>
      <c r="K88" s="45">
        <f t="shared" si="10"/>
        <v>0</v>
      </c>
      <c r="L88" s="2"/>
    </row>
    <row r="89" spans="2:12" x14ac:dyDescent="0.3">
      <c r="B89" s="64"/>
      <c r="C89" s="65"/>
      <c r="D89" s="59"/>
      <c r="E89" s="33">
        <f t="shared" si="6"/>
        <v>1</v>
      </c>
      <c r="F89" s="20">
        <f t="shared" si="8"/>
        <v>181</v>
      </c>
      <c r="G89" s="20">
        <f t="shared" si="9"/>
        <v>45473</v>
      </c>
      <c r="H89" s="20">
        <f t="shared" si="7"/>
        <v>45473</v>
      </c>
      <c r="I89" s="84"/>
      <c r="J89" s="75"/>
      <c r="K89" s="45">
        <f t="shared" si="10"/>
        <v>0</v>
      </c>
      <c r="L89" s="2"/>
    </row>
    <row r="90" spans="2:12" x14ac:dyDescent="0.3">
      <c r="B90" s="64"/>
      <c r="C90" s="65"/>
      <c r="D90" s="59"/>
      <c r="E90" s="33">
        <f t="shared" si="6"/>
        <v>1</v>
      </c>
      <c r="F90" s="20">
        <f t="shared" si="8"/>
        <v>181</v>
      </c>
      <c r="G90" s="20">
        <f t="shared" si="9"/>
        <v>45473</v>
      </c>
      <c r="H90" s="20">
        <f t="shared" si="7"/>
        <v>45473</v>
      </c>
      <c r="I90" s="84"/>
      <c r="J90" s="75"/>
      <c r="K90" s="45">
        <f t="shared" si="10"/>
        <v>0</v>
      </c>
      <c r="L90" s="2"/>
    </row>
    <row r="91" spans="2:12" x14ac:dyDescent="0.3">
      <c r="B91" s="64"/>
      <c r="C91" s="65"/>
      <c r="D91" s="59"/>
      <c r="E91" s="33">
        <f t="shared" si="6"/>
        <v>1</v>
      </c>
      <c r="F91" s="20">
        <f t="shared" si="8"/>
        <v>181</v>
      </c>
      <c r="G91" s="20">
        <f t="shared" si="9"/>
        <v>45473</v>
      </c>
      <c r="H91" s="20">
        <f t="shared" si="7"/>
        <v>45473</v>
      </c>
      <c r="I91" s="84"/>
      <c r="J91" s="75"/>
      <c r="K91" s="45">
        <f t="shared" si="10"/>
        <v>0</v>
      </c>
      <c r="L91" s="2"/>
    </row>
    <row r="92" spans="2:12" x14ac:dyDescent="0.3">
      <c r="B92" s="64"/>
      <c r="C92" s="65"/>
      <c r="D92" s="59"/>
      <c r="E92" s="33">
        <f t="shared" si="6"/>
        <v>1</v>
      </c>
      <c r="F92" s="20">
        <f t="shared" si="8"/>
        <v>181</v>
      </c>
      <c r="G92" s="20">
        <f t="shared" si="9"/>
        <v>45473</v>
      </c>
      <c r="H92" s="20">
        <f t="shared" si="7"/>
        <v>45473</v>
      </c>
      <c r="I92" s="84"/>
      <c r="J92" s="75"/>
      <c r="K92" s="45">
        <f t="shared" si="10"/>
        <v>0</v>
      </c>
      <c r="L92" s="2"/>
    </row>
    <row r="93" spans="2:12" x14ac:dyDescent="0.3">
      <c r="B93" s="64"/>
      <c r="C93" s="65"/>
      <c r="D93" s="59"/>
      <c r="E93" s="33">
        <f t="shared" si="6"/>
        <v>1</v>
      </c>
      <c r="F93" s="20">
        <f t="shared" si="8"/>
        <v>181</v>
      </c>
      <c r="G93" s="20">
        <f t="shared" si="9"/>
        <v>45473</v>
      </c>
      <c r="H93" s="20">
        <f t="shared" si="7"/>
        <v>45473</v>
      </c>
      <c r="I93" s="84"/>
      <c r="J93" s="75"/>
      <c r="K93" s="45">
        <f t="shared" si="10"/>
        <v>0</v>
      </c>
      <c r="L93" s="2"/>
    </row>
    <row r="94" spans="2:12" x14ac:dyDescent="0.3">
      <c r="B94" s="64"/>
      <c r="C94" s="65"/>
      <c r="D94" s="59"/>
      <c r="E94" s="33">
        <f t="shared" si="6"/>
        <v>1</v>
      </c>
      <c r="F94" s="20">
        <f t="shared" si="8"/>
        <v>181</v>
      </c>
      <c r="G94" s="20">
        <f t="shared" si="9"/>
        <v>45473</v>
      </c>
      <c r="H94" s="20">
        <f t="shared" si="7"/>
        <v>45473</v>
      </c>
      <c r="I94" s="84"/>
      <c r="J94" s="75"/>
      <c r="K94" s="45">
        <f t="shared" si="10"/>
        <v>0</v>
      </c>
      <c r="L94" s="2"/>
    </row>
    <row r="95" spans="2:12" x14ac:dyDescent="0.3">
      <c r="B95" s="64"/>
      <c r="C95" s="65"/>
      <c r="D95" s="59"/>
      <c r="E95" s="33">
        <f t="shared" si="6"/>
        <v>1</v>
      </c>
      <c r="F95" s="20">
        <f t="shared" si="8"/>
        <v>181</v>
      </c>
      <c r="G95" s="20">
        <f t="shared" si="9"/>
        <v>45473</v>
      </c>
      <c r="H95" s="20">
        <f t="shared" si="7"/>
        <v>45473</v>
      </c>
      <c r="I95" s="84"/>
      <c r="J95" s="75"/>
      <c r="K95" s="45">
        <f t="shared" si="10"/>
        <v>0</v>
      </c>
      <c r="L95" s="2"/>
    </row>
    <row r="96" spans="2:12" x14ac:dyDescent="0.3">
      <c r="B96" s="64"/>
      <c r="C96" s="65"/>
      <c r="D96" s="59"/>
      <c r="E96" s="33">
        <f t="shared" si="6"/>
        <v>1</v>
      </c>
      <c r="F96" s="20">
        <f t="shared" si="8"/>
        <v>181</v>
      </c>
      <c r="G96" s="20">
        <f t="shared" si="9"/>
        <v>45473</v>
      </c>
      <c r="H96" s="20">
        <f t="shared" si="7"/>
        <v>45473</v>
      </c>
      <c r="I96" s="84"/>
      <c r="J96" s="75"/>
      <c r="K96" s="45">
        <f t="shared" si="10"/>
        <v>0</v>
      </c>
      <c r="L96" s="2"/>
    </row>
    <row r="97" spans="2:12" x14ac:dyDescent="0.3">
      <c r="B97" s="64"/>
      <c r="C97" s="65"/>
      <c r="D97" s="59"/>
      <c r="E97" s="33">
        <f t="shared" si="6"/>
        <v>1</v>
      </c>
      <c r="F97" s="20">
        <f t="shared" si="8"/>
        <v>181</v>
      </c>
      <c r="G97" s="20">
        <f t="shared" si="9"/>
        <v>45473</v>
      </c>
      <c r="H97" s="20">
        <f t="shared" si="7"/>
        <v>45473</v>
      </c>
      <c r="I97" s="84"/>
      <c r="J97" s="75"/>
      <c r="K97" s="45">
        <f t="shared" si="10"/>
        <v>0</v>
      </c>
      <c r="L97" s="2"/>
    </row>
    <row r="98" spans="2:12" x14ac:dyDescent="0.3">
      <c r="B98" s="64"/>
      <c r="C98" s="65"/>
      <c r="D98" s="59"/>
      <c r="E98" s="33">
        <f t="shared" si="6"/>
        <v>1</v>
      </c>
      <c r="F98" s="20">
        <f t="shared" si="8"/>
        <v>181</v>
      </c>
      <c r="G98" s="20">
        <f t="shared" si="9"/>
        <v>45473</v>
      </c>
      <c r="H98" s="20">
        <f t="shared" si="7"/>
        <v>45473</v>
      </c>
      <c r="I98" s="84"/>
      <c r="J98" s="75"/>
      <c r="K98" s="45">
        <f t="shared" si="10"/>
        <v>0</v>
      </c>
      <c r="L98" s="2"/>
    </row>
    <row r="99" spans="2:12" x14ac:dyDescent="0.3">
      <c r="B99" s="64"/>
      <c r="C99" s="65"/>
      <c r="D99" s="59"/>
      <c r="E99" s="33">
        <f t="shared" si="6"/>
        <v>1</v>
      </c>
      <c r="F99" s="20">
        <f t="shared" si="8"/>
        <v>181</v>
      </c>
      <c r="G99" s="20">
        <f t="shared" si="9"/>
        <v>45473</v>
      </c>
      <c r="H99" s="20">
        <f t="shared" si="7"/>
        <v>45473</v>
      </c>
      <c r="I99" s="84"/>
      <c r="J99" s="75"/>
      <c r="K99" s="45">
        <f t="shared" si="10"/>
        <v>0</v>
      </c>
      <c r="L99" s="2"/>
    </row>
    <row r="100" spans="2:12" x14ac:dyDescent="0.3">
      <c r="B100" s="64"/>
      <c r="C100" s="65"/>
      <c r="D100" s="59"/>
      <c r="E100" s="33">
        <f t="shared" si="6"/>
        <v>1</v>
      </c>
      <c r="F100" s="20">
        <f t="shared" si="8"/>
        <v>181</v>
      </c>
      <c r="G100" s="20">
        <f t="shared" si="9"/>
        <v>45473</v>
      </c>
      <c r="H100" s="20">
        <f t="shared" si="7"/>
        <v>45473</v>
      </c>
      <c r="I100" s="84"/>
      <c r="J100" s="75"/>
      <c r="K100" s="45">
        <f t="shared" si="10"/>
        <v>0</v>
      </c>
      <c r="L100" s="2"/>
    </row>
    <row r="101" spans="2:12" x14ac:dyDescent="0.3">
      <c r="B101" s="64"/>
      <c r="C101" s="65"/>
      <c r="D101" s="59"/>
      <c r="E101" s="33">
        <f t="shared" si="6"/>
        <v>1</v>
      </c>
      <c r="F101" s="20">
        <f t="shared" si="8"/>
        <v>181</v>
      </c>
      <c r="G101" s="20">
        <f t="shared" si="9"/>
        <v>45473</v>
      </c>
      <c r="H101" s="20">
        <f t="shared" si="7"/>
        <v>45473</v>
      </c>
      <c r="I101" s="84"/>
      <c r="J101" s="75"/>
      <c r="K101" s="45">
        <f t="shared" si="10"/>
        <v>0</v>
      </c>
      <c r="L101" s="2"/>
    </row>
    <row r="102" spans="2:12" x14ac:dyDescent="0.3">
      <c r="B102" s="64"/>
      <c r="C102" s="65"/>
      <c r="D102" s="59"/>
      <c r="E102" s="33">
        <f t="shared" si="6"/>
        <v>1</v>
      </c>
      <c r="F102" s="20">
        <f t="shared" si="8"/>
        <v>181</v>
      </c>
      <c r="G102" s="20">
        <f t="shared" si="9"/>
        <v>45473</v>
      </c>
      <c r="H102" s="20">
        <f t="shared" si="7"/>
        <v>45473</v>
      </c>
      <c r="I102" s="84"/>
      <c r="J102" s="75"/>
      <c r="K102" s="45">
        <f t="shared" si="10"/>
        <v>0</v>
      </c>
      <c r="L102" s="2"/>
    </row>
    <row r="103" spans="2:12" x14ac:dyDescent="0.3">
      <c r="B103" s="64"/>
      <c r="C103" s="65"/>
      <c r="D103" s="59"/>
      <c r="E103" s="33">
        <f t="shared" si="6"/>
        <v>1</v>
      </c>
      <c r="F103" s="20">
        <f t="shared" si="8"/>
        <v>181</v>
      </c>
      <c r="G103" s="20">
        <f t="shared" si="9"/>
        <v>45473</v>
      </c>
      <c r="H103" s="20">
        <f t="shared" si="7"/>
        <v>45473</v>
      </c>
      <c r="I103" s="84"/>
      <c r="J103" s="75"/>
      <c r="K103" s="45">
        <f t="shared" si="10"/>
        <v>0</v>
      </c>
      <c r="L103" s="2"/>
    </row>
    <row r="104" spans="2:12" x14ac:dyDescent="0.3">
      <c r="B104" s="64"/>
      <c r="C104" s="65"/>
      <c r="D104" s="59"/>
      <c r="E104" s="33">
        <f t="shared" si="6"/>
        <v>1</v>
      </c>
      <c r="F104" s="20">
        <f t="shared" si="8"/>
        <v>181</v>
      </c>
      <c r="G104" s="20">
        <f t="shared" si="9"/>
        <v>45473</v>
      </c>
      <c r="H104" s="20">
        <f t="shared" si="7"/>
        <v>45473</v>
      </c>
      <c r="I104" s="84"/>
      <c r="J104" s="75"/>
      <c r="K104" s="45">
        <f t="shared" si="10"/>
        <v>0</v>
      </c>
      <c r="L104" s="2"/>
    </row>
    <row r="105" spans="2:12" x14ac:dyDescent="0.3">
      <c r="B105" s="64"/>
      <c r="C105" s="65"/>
      <c r="D105" s="59"/>
      <c r="E105" s="33">
        <f t="shared" si="6"/>
        <v>1</v>
      </c>
      <c r="F105" s="20">
        <f t="shared" si="8"/>
        <v>181</v>
      </c>
      <c r="G105" s="20">
        <f t="shared" si="9"/>
        <v>45473</v>
      </c>
      <c r="H105" s="20">
        <f t="shared" si="7"/>
        <v>45473</v>
      </c>
      <c r="I105" s="84"/>
      <c r="J105" s="75"/>
      <c r="K105" s="45">
        <f t="shared" si="10"/>
        <v>0</v>
      </c>
      <c r="L105" s="2"/>
    </row>
    <row r="106" spans="2:12" x14ac:dyDescent="0.3">
      <c r="B106" s="64"/>
      <c r="C106" s="65"/>
      <c r="D106" s="59"/>
      <c r="E106" s="33">
        <f t="shared" si="6"/>
        <v>1</v>
      </c>
      <c r="F106" s="20">
        <f t="shared" si="8"/>
        <v>181</v>
      </c>
      <c r="G106" s="20">
        <f t="shared" si="9"/>
        <v>45473</v>
      </c>
      <c r="H106" s="20">
        <f t="shared" si="7"/>
        <v>45473</v>
      </c>
      <c r="I106" s="84"/>
      <c r="J106" s="75"/>
      <c r="K106" s="45">
        <f t="shared" si="10"/>
        <v>0</v>
      </c>
      <c r="L106" s="2"/>
    </row>
    <row r="107" spans="2:12" x14ac:dyDescent="0.3">
      <c r="B107" s="64"/>
      <c r="C107" s="65"/>
      <c r="D107" s="59"/>
      <c r="E107" s="33">
        <f t="shared" si="6"/>
        <v>1</v>
      </c>
      <c r="F107" s="20">
        <f t="shared" si="8"/>
        <v>181</v>
      </c>
      <c r="G107" s="20">
        <f t="shared" si="9"/>
        <v>45473</v>
      </c>
      <c r="H107" s="20">
        <f t="shared" si="7"/>
        <v>45473</v>
      </c>
      <c r="I107" s="84"/>
      <c r="J107" s="75"/>
      <c r="K107" s="45">
        <f t="shared" si="10"/>
        <v>0</v>
      </c>
      <c r="L107" s="2"/>
    </row>
    <row r="108" spans="2:12" x14ac:dyDescent="0.3">
      <c r="B108" s="64"/>
      <c r="C108" s="65"/>
      <c r="D108" s="59"/>
      <c r="E108" s="33">
        <f t="shared" ref="E108:E139" si="11">F108/$K$5</f>
        <v>1</v>
      </c>
      <c r="F108" s="20">
        <f t="shared" si="8"/>
        <v>181</v>
      </c>
      <c r="G108" s="20">
        <f t="shared" si="9"/>
        <v>45473</v>
      </c>
      <c r="H108" s="20">
        <f t="shared" si="7"/>
        <v>45473</v>
      </c>
      <c r="I108" s="84"/>
      <c r="J108" s="75"/>
      <c r="K108" s="45">
        <f t="shared" si="10"/>
        <v>0</v>
      </c>
      <c r="L108" s="2"/>
    </row>
    <row r="109" spans="2:12" x14ac:dyDescent="0.3">
      <c r="B109" s="64"/>
      <c r="C109" s="65"/>
      <c r="D109" s="59"/>
      <c r="E109" s="33">
        <f t="shared" si="11"/>
        <v>1</v>
      </c>
      <c r="F109" s="20">
        <f t="shared" si="8"/>
        <v>181</v>
      </c>
      <c r="G109" s="20">
        <f t="shared" si="9"/>
        <v>45473</v>
      </c>
      <c r="H109" s="20">
        <f t="shared" si="7"/>
        <v>45473</v>
      </c>
      <c r="I109" s="84"/>
      <c r="J109" s="75"/>
      <c r="K109" s="45">
        <f t="shared" si="10"/>
        <v>0</v>
      </c>
      <c r="L109" s="2"/>
    </row>
    <row r="110" spans="2:12" x14ac:dyDescent="0.3">
      <c r="B110" s="64"/>
      <c r="C110" s="65"/>
      <c r="D110" s="59"/>
      <c r="E110" s="33">
        <f t="shared" si="11"/>
        <v>1</v>
      </c>
      <c r="F110" s="20">
        <f t="shared" si="8"/>
        <v>181</v>
      </c>
      <c r="G110" s="20">
        <f t="shared" si="9"/>
        <v>45473</v>
      </c>
      <c r="H110" s="20">
        <f t="shared" si="7"/>
        <v>45473</v>
      </c>
      <c r="I110" s="84"/>
      <c r="J110" s="75"/>
      <c r="K110" s="45">
        <f t="shared" si="10"/>
        <v>0</v>
      </c>
      <c r="L110" s="2"/>
    </row>
    <row r="111" spans="2:12" x14ac:dyDescent="0.3">
      <c r="B111" s="64"/>
      <c r="C111" s="65"/>
      <c r="D111" s="59"/>
      <c r="E111" s="33">
        <f t="shared" si="11"/>
        <v>1</v>
      </c>
      <c r="F111" s="20">
        <f t="shared" si="8"/>
        <v>181</v>
      </c>
      <c r="G111" s="20">
        <f t="shared" si="9"/>
        <v>45473</v>
      </c>
      <c r="H111" s="20">
        <f t="shared" si="7"/>
        <v>45473</v>
      </c>
      <c r="I111" s="84"/>
      <c r="J111" s="75"/>
      <c r="K111" s="45">
        <f t="shared" si="10"/>
        <v>0</v>
      </c>
      <c r="L111" s="2"/>
    </row>
    <row r="112" spans="2:12" x14ac:dyDescent="0.3">
      <c r="B112" s="64"/>
      <c r="C112" s="65"/>
      <c r="D112" s="59"/>
      <c r="E112" s="33">
        <f t="shared" si="11"/>
        <v>1</v>
      </c>
      <c r="F112" s="20">
        <f t="shared" si="8"/>
        <v>181</v>
      </c>
      <c r="G112" s="20">
        <f t="shared" si="9"/>
        <v>45473</v>
      </c>
      <c r="H112" s="20">
        <f t="shared" si="7"/>
        <v>45473</v>
      </c>
      <c r="I112" s="84"/>
      <c r="J112" s="75"/>
      <c r="K112" s="45">
        <f t="shared" si="10"/>
        <v>0</v>
      </c>
      <c r="L112" s="2"/>
    </row>
    <row r="113" spans="2:12" x14ac:dyDescent="0.3">
      <c r="B113" s="64"/>
      <c r="C113" s="65"/>
      <c r="D113" s="59"/>
      <c r="E113" s="33">
        <f t="shared" si="11"/>
        <v>1</v>
      </c>
      <c r="F113" s="20">
        <f t="shared" si="8"/>
        <v>181</v>
      </c>
      <c r="G113" s="20">
        <f t="shared" si="9"/>
        <v>45473</v>
      </c>
      <c r="H113" s="20">
        <f t="shared" si="7"/>
        <v>45473</v>
      </c>
      <c r="I113" s="84"/>
      <c r="J113" s="75"/>
      <c r="K113" s="45">
        <f t="shared" si="10"/>
        <v>0</v>
      </c>
      <c r="L113" s="2"/>
    </row>
    <row r="114" spans="2:12" x14ac:dyDescent="0.3">
      <c r="B114" s="64"/>
      <c r="C114" s="65"/>
      <c r="D114" s="59"/>
      <c r="E114" s="33">
        <f t="shared" si="11"/>
        <v>1</v>
      </c>
      <c r="F114" s="20">
        <f t="shared" si="8"/>
        <v>181</v>
      </c>
      <c r="G114" s="20">
        <f t="shared" si="9"/>
        <v>45473</v>
      </c>
      <c r="H114" s="20">
        <f t="shared" si="7"/>
        <v>45473</v>
      </c>
      <c r="I114" s="84"/>
      <c r="J114" s="75"/>
      <c r="K114" s="45">
        <f t="shared" si="10"/>
        <v>0</v>
      </c>
      <c r="L114" s="2"/>
    </row>
    <row r="115" spans="2:12" x14ac:dyDescent="0.3">
      <c r="B115" s="64"/>
      <c r="C115" s="65"/>
      <c r="D115" s="59"/>
      <c r="E115" s="33">
        <f t="shared" si="11"/>
        <v>1</v>
      </c>
      <c r="F115" s="20">
        <f t="shared" si="8"/>
        <v>181</v>
      </c>
      <c r="G115" s="20">
        <f t="shared" si="9"/>
        <v>45473</v>
      </c>
      <c r="H115" s="20">
        <f t="shared" si="7"/>
        <v>45473</v>
      </c>
      <c r="I115" s="84"/>
      <c r="J115" s="75"/>
      <c r="K115" s="45">
        <f t="shared" si="10"/>
        <v>0</v>
      </c>
      <c r="L115" s="2"/>
    </row>
    <row r="116" spans="2:12" x14ac:dyDescent="0.3">
      <c r="B116" s="64"/>
      <c r="C116" s="65"/>
      <c r="D116" s="59"/>
      <c r="E116" s="33">
        <f t="shared" si="11"/>
        <v>1</v>
      </c>
      <c r="F116" s="20">
        <f t="shared" si="8"/>
        <v>181</v>
      </c>
      <c r="G116" s="20">
        <f t="shared" si="9"/>
        <v>45473</v>
      </c>
      <c r="H116" s="20">
        <f t="shared" si="7"/>
        <v>45473</v>
      </c>
      <c r="I116" s="84"/>
      <c r="J116" s="75"/>
      <c r="K116" s="45">
        <f t="shared" si="10"/>
        <v>0</v>
      </c>
      <c r="L116" s="2"/>
    </row>
    <row r="117" spans="2:12" x14ac:dyDescent="0.3">
      <c r="B117" s="64"/>
      <c r="C117" s="65"/>
      <c r="D117" s="59"/>
      <c r="E117" s="33">
        <f t="shared" si="11"/>
        <v>1</v>
      </c>
      <c r="F117" s="20">
        <f t="shared" si="8"/>
        <v>181</v>
      </c>
      <c r="G117" s="20">
        <f t="shared" si="9"/>
        <v>45473</v>
      </c>
      <c r="H117" s="20">
        <f t="shared" si="7"/>
        <v>45473</v>
      </c>
      <c r="I117" s="84"/>
      <c r="J117" s="75"/>
      <c r="K117" s="45">
        <f t="shared" si="10"/>
        <v>0</v>
      </c>
      <c r="L117" s="2"/>
    </row>
    <row r="118" spans="2:12" x14ac:dyDescent="0.3">
      <c r="B118" s="64"/>
      <c r="C118" s="65"/>
      <c r="D118" s="59"/>
      <c r="E118" s="33">
        <f t="shared" si="11"/>
        <v>1</v>
      </c>
      <c r="F118" s="20">
        <f t="shared" si="8"/>
        <v>181</v>
      </c>
      <c r="G118" s="20">
        <f t="shared" si="9"/>
        <v>45473</v>
      </c>
      <c r="H118" s="20">
        <f t="shared" si="7"/>
        <v>45473</v>
      </c>
      <c r="I118" s="84"/>
      <c r="J118" s="75"/>
      <c r="K118" s="45">
        <f t="shared" si="10"/>
        <v>0</v>
      </c>
      <c r="L118" s="2"/>
    </row>
    <row r="119" spans="2:12" x14ac:dyDescent="0.3">
      <c r="B119" s="64"/>
      <c r="C119" s="65"/>
      <c r="D119" s="59"/>
      <c r="E119" s="33">
        <f t="shared" si="11"/>
        <v>1</v>
      </c>
      <c r="F119" s="20">
        <f t="shared" si="8"/>
        <v>181</v>
      </c>
      <c r="G119" s="20">
        <f t="shared" si="9"/>
        <v>45473</v>
      </c>
      <c r="H119" s="20">
        <f t="shared" si="7"/>
        <v>45473</v>
      </c>
      <c r="I119" s="84"/>
      <c r="J119" s="75"/>
      <c r="K119" s="45">
        <f t="shared" si="10"/>
        <v>0</v>
      </c>
      <c r="L119" s="2"/>
    </row>
    <row r="120" spans="2:12" x14ac:dyDescent="0.3">
      <c r="B120" s="64"/>
      <c r="C120" s="65"/>
      <c r="D120" s="59"/>
      <c r="E120" s="33">
        <f t="shared" si="11"/>
        <v>1</v>
      </c>
      <c r="F120" s="20">
        <f t="shared" si="8"/>
        <v>181</v>
      </c>
      <c r="G120" s="20">
        <f t="shared" si="9"/>
        <v>45473</v>
      </c>
      <c r="H120" s="20">
        <f t="shared" si="7"/>
        <v>45473</v>
      </c>
      <c r="I120" s="84"/>
      <c r="J120" s="75"/>
      <c r="K120" s="45">
        <f t="shared" si="10"/>
        <v>0</v>
      </c>
      <c r="L120" s="2"/>
    </row>
    <row r="121" spans="2:12" x14ac:dyDescent="0.3">
      <c r="B121" s="64"/>
      <c r="C121" s="65"/>
      <c r="D121" s="59"/>
      <c r="E121" s="33">
        <f t="shared" si="11"/>
        <v>1</v>
      </c>
      <c r="F121" s="20">
        <f t="shared" si="8"/>
        <v>181</v>
      </c>
      <c r="G121" s="20">
        <f t="shared" si="9"/>
        <v>45473</v>
      </c>
      <c r="H121" s="20">
        <f t="shared" si="7"/>
        <v>45473</v>
      </c>
      <c r="I121" s="84"/>
      <c r="J121" s="75"/>
      <c r="K121" s="45">
        <f t="shared" si="10"/>
        <v>0</v>
      </c>
      <c r="L121" s="2"/>
    </row>
    <row r="122" spans="2:12" x14ac:dyDescent="0.3">
      <c r="B122" s="64"/>
      <c r="C122" s="65"/>
      <c r="D122" s="59"/>
      <c r="E122" s="33">
        <f t="shared" si="11"/>
        <v>1</v>
      </c>
      <c r="F122" s="20">
        <f t="shared" si="8"/>
        <v>181</v>
      </c>
      <c r="G122" s="20">
        <f t="shared" si="9"/>
        <v>45473</v>
      </c>
      <c r="H122" s="20">
        <f t="shared" si="7"/>
        <v>45473</v>
      </c>
      <c r="I122" s="84"/>
      <c r="J122" s="75"/>
      <c r="K122" s="45">
        <f t="shared" si="10"/>
        <v>0</v>
      </c>
      <c r="L122" s="2"/>
    </row>
    <row r="123" spans="2:12" x14ac:dyDescent="0.3">
      <c r="B123" s="64"/>
      <c r="C123" s="65"/>
      <c r="D123" s="59"/>
      <c r="E123" s="33">
        <f t="shared" si="11"/>
        <v>1</v>
      </c>
      <c r="F123" s="20">
        <f t="shared" si="8"/>
        <v>181</v>
      </c>
      <c r="G123" s="20">
        <f t="shared" si="9"/>
        <v>45473</v>
      </c>
      <c r="H123" s="20">
        <f t="shared" si="7"/>
        <v>45473</v>
      </c>
      <c r="I123" s="84"/>
      <c r="J123" s="75"/>
      <c r="K123" s="45">
        <f t="shared" si="10"/>
        <v>0</v>
      </c>
      <c r="L123" s="2"/>
    </row>
    <row r="124" spans="2:12" x14ac:dyDescent="0.3">
      <c r="B124" s="64"/>
      <c r="C124" s="65"/>
      <c r="D124" s="59"/>
      <c r="E124" s="33">
        <f t="shared" si="11"/>
        <v>1</v>
      </c>
      <c r="F124" s="20">
        <f t="shared" si="8"/>
        <v>181</v>
      </c>
      <c r="G124" s="20">
        <f t="shared" si="9"/>
        <v>45473</v>
      </c>
      <c r="H124" s="20">
        <f t="shared" si="7"/>
        <v>45473</v>
      </c>
      <c r="I124" s="84"/>
      <c r="J124" s="75"/>
      <c r="K124" s="45">
        <f t="shared" si="10"/>
        <v>0</v>
      </c>
      <c r="L124" s="2"/>
    </row>
    <row r="125" spans="2:12" x14ac:dyDescent="0.3">
      <c r="B125" s="64"/>
      <c r="C125" s="65"/>
      <c r="D125" s="59"/>
      <c r="E125" s="33">
        <f t="shared" si="11"/>
        <v>1</v>
      </c>
      <c r="F125" s="20">
        <f t="shared" si="8"/>
        <v>181</v>
      </c>
      <c r="G125" s="20">
        <f t="shared" si="9"/>
        <v>45473</v>
      </c>
      <c r="H125" s="20">
        <f t="shared" si="7"/>
        <v>45473</v>
      </c>
      <c r="I125" s="84"/>
      <c r="J125" s="75"/>
      <c r="K125" s="45">
        <f t="shared" si="10"/>
        <v>0</v>
      </c>
      <c r="L125" s="2"/>
    </row>
    <row r="126" spans="2:12" x14ac:dyDescent="0.3">
      <c r="B126" s="64"/>
      <c r="C126" s="65"/>
      <c r="D126" s="59"/>
      <c r="E126" s="33">
        <f t="shared" si="11"/>
        <v>1</v>
      </c>
      <c r="F126" s="20">
        <f t="shared" si="8"/>
        <v>181</v>
      </c>
      <c r="G126" s="20">
        <f t="shared" si="9"/>
        <v>45473</v>
      </c>
      <c r="H126" s="20">
        <f t="shared" si="7"/>
        <v>45473</v>
      </c>
      <c r="I126" s="84"/>
      <c r="J126" s="75"/>
      <c r="K126" s="45">
        <f t="shared" si="10"/>
        <v>0</v>
      </c>
      <c r="L126" s="2"/>
    </row>
    <row r="127" spans="2:12" x14ac:dyDescent="0.3">
      <c r="B127" s="64"/>
      <c r="C127" s="65"/>
      <c r="D127" s="59"/>
      <c r="E127" s="33">
        <f t="shared" si="11"/>
        <v>1</v>
      </c>
      <c r="F127" s="20">
        <f t="shared" si="8"/>
        <v>181</v>
      </c>
      <c r="G127" s="20">
        <f t="shared" si="9"/>
        <v>45473</v>
      </c>
      <c r="H127" s="20">
        <f t="shared" si="7"/>
        <v>45473</v>
      </c>
      <c r="I127" s="84"/>
      <c r="J127" s="75"/>
      <c r="K127" s="45">
        <f t="shared" si="10"/>
        <v>0</v>
      </c>
      <c r="L127" s="2"/>
    </row>
    <row r="128" spans="2:12" x14ac:dyDescent="0.3">
      <c r="B128" s="64"/>
      <c r="C128" s="65"/>
      <c r="D128" s="59"/>
      <c r="E128" s="33">
        <f t="shared" si="11"/>
        <v>1</v>
      </c>
      <c r="F128" s="20">
        <f t="shared" si="8"/>
        <v>181</v>
      </c>
      <c r="G128" s="20">
        <f t="shared" si="9"/>
        <v>45473</v>
      </c>
      <c r="H128" s="20">
        <f t="shared" si="7"/>
        <v>45473</v>
      </c>
      <c r="I128" s="84"/>
      <c r="J128" s="75"/>
      <c r="K128" s="45">
        <f t="shared" si="10"/>
        <v>0</v>
      </c>
      <c r="L128" s="2"/>
    </row>
    <row r="129" spans="2:12" x14ac:dyDescent="0.3">
      <c r="B129" s="64"/>
      <c r="C129" s="65"/>
      <c r="D129" s="59"/>
      <c r="E129" s="33">
        <f t="shared" si="11"/>
        <v>1</v>
      </c>
      <c r="F129" s="20">
        <f t="shared" si="8"/>
        <v>181</v>
      </c>
      <c r="G129" s="20">
        <f t="shared" si="9"/>
        <v>45473</v>
      </c>
      <c r="H129" s="20">
        <f t="shared" si="7"/>
        <v>45473</v>
      </c>
      <c r="I129" s="84"/>
      <c r="J129" s="75"/>
      <c r="K129" s="45">
        <f t="shared" si="10"/>
        <v>0</v>
      </c>
      <c r="L129" s="2"/>
    </row>
    <row r="130" spans="2:12" x14ac:dyDescent="0.3">
      <c r="B130" s="64"/>
      <c r="C130" s="65"/>
      <c r="D130" s="59"/>
      <c r="E130" s="33">
        <f t="shared" si="11"/>
        <v>1</v>
      </c>
      <c r="F130" s="20">
        <f t="shared" si="8"/>
        <v>181</v>
      </c>
      <c r="G130" s="20">
        <f t="shared" si="9"/>
        <v>45473</v>
      </c>
      <c r="H130" s="20">
        <f t="shared" si="7"/>
        <v>45473</v>
      </c>
      <c r="I130" s="84"/>
      <c r="J130" s="75"/>
      <c r="K130" s="45">
        <f t="shared" si="10"/>
        <v>0</v>
      </c>
      <c r="L130" s="2"/>
    </row>
    <row r="131" spans="2:12" x14ac:dyDescent="0.3">
      <c r="B131" s="64"/>
      <c r="C131" s="65"/>
      <c r="D131" s="59"/>
      <c r="E131" s="33">
        <f t="shared" si="11"/>
        <v>1</v>
      </c>
      <c r="F131" s="20">
        <f t="shared" si="8"/>
        <v>181</v>
      </c>
      <c r="G131" s="20">
        <f t="shared" si="9"/>
        <v>45473</v>
      </c>
      <c r="H131" s="20">
        <f t="shared" si="7"/>
        <v>45473</v>
      </c>
      <c r="I131" s="84"/>
      <c r="J131" s="75"/>
      <c r="K131" s="45">
        <f t="shared" si="10"/>
        <v>0</v>
      </c>
      <c r="L131" s="2"/>
    </row>
    <row r="132" spans="2:12" x14ac:dyDescent="0.3">
      <c r="B132" s="64"/>
      <c r="C132" s="65"/>
      <c r="D132" s="59"/>
      <c r="E132" s="33">
        <f t="shared" si="11"/>
        <v>1</v>
      </c>
      <c r="F132" s="20">
        <f t="shared" si="8"/>
        <v>181</v>
      </c>
      <c r="G132" s="20">
        <f t="shared" si="9"/>
        <v>45473</v>
      </c>
      <c r="H132" s="20">
        <f t="shared" si="7"/>
        <v>45473</v>
      </c>
      <c r="I132" s="84"/>
      <c r="J132" s="75"/>
      <c r="K132" s="45">
        <f t="shared" si="10"/>
        <v>0</v>
      </c>
      <c r="L132" s="2"/>
    </row>
    <row r="133" spans="2:12" x14ac:dyDescent="0.3">
      <c r="B133" s="64"/>
      <c r="C133" s="65"/>
      <c r="D133" s="59"/>
      <c r="E133" s="33">
        <f t="shared" si="11"/>
        <v>1</v>
      </c>
      <c r="F133" s="20">
        <f t="shared" si="8"/>
        <v>181</v>
      </c>
      <c r="G133" s="20">
        <f t="shared" si="9"/>
        <v>45473</v>
      </c>
      <c r="H133" s="20">
        <f t="shared" si="7"/>
        <v>45473</v>
      </c>
      <c r="I133" s="84"/>
      <c r="J133" s="75"/>
      <c r="K133" s="45">
        <f t="shared" si="10"/>
        <v>0</v>
      </c>
      <c r="L133" s="2"/>
    </row>
    <row r="134" spans="2:12" x14ac:dyDescent="0.3">
      <c r="B134" s="64"/>
      <c r="C134" s="65"/>
      <c r="D134" s="59"/>
      <c r="E134" s="33">
        <f t="shared" si="11"/>
        <v>1</v>
      </c>
      <c r="F134" s="20">
        <f t="shared" si="8"/>
        <v>181</v>
      </c>
      <c r="G134" s="20">
        <f t="shared" si="9"/>
        <v>45473</v>
      </c>
      <c r="H134" s="20">
        <f t="shared" si="7"/>
        <v>45473</v>
      </c>
      <c r="I134" s="84"/>
      <c r="J134" s="75"/>
      <c r="K134" s="45">
        <f t="shared" si="10"/>
        <v>0</v>
      </c>
      <c r="L134" s="2"/>
    </row>
    <row r="135" spans="2:12" x14ac:dyDescent="0.3">
      <c r="B135" s="64"/>
      <c r="C135" s="65"/>
      <c r="D135" s="59"/>
      <c r="E135" s="33">
        <f t="shared" si="11"/>
        <v>1</v>
      </c>
      <c r="F135" s="20">
        <f t="shared" si="8"/>
        <v>181</v>
      </c>
      <c r="G135" s="20">
        <f t="shared" si="9"/>
        <v>45473</v>
      </c>
      <c r="H135" s="20">
        <f t="shared" si="7"/>
        <v>45473</v>
      </c>
      <c r="I135" s="84"/>
      <c r="J135" s="75"/>
      <c r="K135" s="45">
        <f t="shared" si="10"/>
        <v>0</v>
      </c>
      <c r="L135" s="2"/>
    </row>
    <row r="136" spans="2:12" x14ac:dyDescent="0.3">
      <c r="B136" s="64"/>
      <c r="C136" s="65"/>
      <c r="D136" s="59"/>
      <c r="E136" s="33">
        <f t="shared" si="11"/>
        <v>1</v>
      </c>
      <c r="F136" s="20">
        <f t="shared" si="8"/>
        <v>181</v>
      </c>
      <c r="G136" s="20">
        <f t="shared" si="9"/>
        <v>45473</v>
      </c>
      <c r="H136" s="20">
        <f t="shared" si="7"/>
        <v>45473</v>
      </c>
      <c r="I136" s="84"/>
      <c r="J136" s="75"/>
      <c r="K136" s="45">
        <f t="shared" si="10"/>
        <v>0</v>
      </c>
      <c r="L136" s="2"/>
    </row>
    <row r="137" spans="2:12" x14ac:dyDescent="0.3">
      <c r="B137" s="64"/>
      <c r="C137" s="65"/>
      <c r="D137" s="59"/>
      <c r="E137" s="33">
        <f t="shared" si="11"/>
        <v>1</v>
      </c>
      <c r="F137" s="20">
        <f t="shared" si="8"/>
        <v>181</v>
      </c>
      <c r="G137" s="20">
        <f t="shared" si="9"/>
        <v>45473</v>
      </c>
      <c r="H137" s="20">
        <f t="shared" si="7"/>
        <v>45473</v>
      </c>
      <c r="I137" s="84"/>
      <c r="J137" s="75"/>
      <c r="K137" s="45">
        <f t="shared" si="10"/>
        <v>0</v>
      </c>
      <c r="L137" s="2"/>
    </row>
    <row r="138" spans="2:12" x14ac:dyDescent="0.3">
      <c r="B138" s="64"/>
      <c r="C138" s="65"/>
      <c r="D138" s="59"/>
      <c r="E138" s="33">
        <f t="shared" si="11"/>
        <v>1</v>
      </c>
      <c r="F138" s="20">
        <f t="shared" si="8"/>
        <v>181</v>
      </c>
      <c r="G138" s="20">
        <f t="shared" si="9"/>
        <v>45473</v>
      </c>
      <c r="H138" s="20">
        <f t="shared" si="7"/>
        <v>45473</v>
      </c>
      <c r="I138" s="84"/>
      <c r="J138" s="75"/>
      <c r="K138" s="45">
        <f t="shared" si="10"/>
        <v>0</v>
      </c>
      <c r="L138" s="2"/>
    </row>
    <row r="139" spans="2:12" x14ac:dyDescent="0.3">
      <c r="B139" s="64"/>
      <c r="C139" s="65"/>
      <c r="D139" s="59"/>
      <c r="E139" s="33">
        <f t="shared" si="11"/>
        <v>1</v>
      </c>
      <c r="F139" s="20">
        <f t="shared" si="8"/>
        <v>181</v>
      </c>
      <c r="G139" s="20">
        <f t="shared" si="9"/>
        <v>45473</v>
      </c>
      <c r="H139" s="20">
        <f t="shared" si="7"/>
        <v>45473</v>
      </c>
      <c r="I139" s="84"/>
      <c r="J139" s="75"/>
      <c r="K139" s="45">
        <f t="shared" si="10"/>
        <v>0</v>
      </c>
      <c r="L139" s="2"/>
    </row>
    <row r="140" spans="2:12" x14ac:dyDescent="0.3">
      <c r="B140" s="64"/>
      <c r="C140" s="65"/>
      <c r="D140" s="59"/>
      <c r="E140" s="33">
        <f t="shared" ref="E140:E162" si="12">F140/$K$5</f>
        <v>1</v>
      </c>
      <c r="F140" s="20">
        <f t="shared" si="8"/>
        <v>181</v>
      </c>
      <c r="G140" s="20">
        <f t="shared" si="9"/>
        <v>45473</v>
      </c>
      <c r="H140" s="20">
        <f t="shared" ref="H140:H163" si="13">$J$5-D140</f>
        <v>45473</v>
      </c>
      <c r="I140" s="84"/>
      <c r="J140" s="75"/>
      <c r="K140" s="45">
        <f t="shared" si="10"/>
        <v>0</v>
      </c>
      <c r="L140" s="2"/>
    </row>
    <row r="141" spans="2:12" x14ac:dyDescent="0.3">
      <c r="B141" s="64"/>
      <c r="C141" s="65"/>
      <c r="D141" s="59"/>
      <c r="E141" s="33">
        <f t="shared" si="12"/>
        <v>1</v>
      </c>
      <c r="F141" s="20">
        <f t="shared" ref="F141:F163" si="14">IF(H141&gt;$K$5,$K$5,G141)</f>
        <v>181</v>
      </c>
      <c r="G141" s="20">
        <f t="shared" ref="G141:G163" si="15">H141</f>
        <v>45473</v>
      </c>
      <c r="H141" s="20">
        <f t="shared" si="13"/>
        <v>45473</v>
      </c>
      <c r="I141" s="84"/>
      <c r="J141" s="75"/>
      <c r="K141" s="45">
        <f t="shared" ref="K141:K162" si="16">I141*J141*$D$8</f>
        <v>0</v>
      </c>
      <c r="L141" s="2"/>
    </row>
    <row r="142" spans="2:12" x14ac:dyDescent="0.3">
      <c r="B142" s="64"/>
      <c r="C142" s="65"/>
      <c r="D142" s="59"/>
      <c r="E142" s="33">
        <f t="shared" si="12"/>
        <v>1</v>
      </c>
      <c r="F142" s="20">
        <f t="shared" si="14"/>
        <v>181</v>
      </c>
      <c r="G142" s="20">
        <f t="shared" si="15"/>
        <v>45473</v>
      </c>
      <c r="H142" s="20">
        <f t="shared" si="13"/>
        <v>45473</v>
      </c>
      <c r="I142" s="84"/>
      <c r="J142" s="75"/>
      <c r="K142" s="45">
        <f t="shared" si="16"/>
        <v>0</v>
      </c>
      <c r="L142" s="2"/>
    </row>
    <row r="143" spans="2:12" x14ac:dyDescent="0.3">
      <c r="B143" s="64"/>
      <c r="C143" s="65"/>
      <c r="D143" s="59"/>
      <c r="E143" s="33">
        <f t="shared" si="12"/>
        <v>1</v>
      </c>
      <c r="F143" s="20">
        <f t="shared" si="14"/>
        <v>181</v>
      </c>
      <c r="G143" s="20">
        <f t="shared" si="15"/>
        <v>45473</v>
      </c>
      <c r="H143" s="20">
        <f t="shared" si="13"/>
        <v>45473</v>
      </c>
      <c r="I143" s="84"/>
      <c r="J143" s="75"/>
      <c r="K143" s="45">
        <f t="shared" si="16"/>
        <v>0</v>
      </c>
      <c r="L143" s="2"/>
    </row>
    <row r="144" spans="2:12" x14ac:dyDescent="0.3">
      <c r="B144" s="64"/>
      <c r="C144" s="65"/>
      <c r="D144" s="59"/>
      <c r="E144" s="33">
        <f t="shared" si="12"/>
        <v>1</v>
      </c>
      <c r="F144" s="20">
        <f t="shared" si="14"/>
        <v>181</v>
      </c>
      <c r="G144" s="20">
        <f t="shared" si="15"/>
        <v>45473</v>
      </c>
      <c r="H144" s="20">
        <f t="shared" si="13"/>
        <v>45473</v>
      </c>
      <c r="I144" s="84"/>
      <c r="J144" s="75"/>
      <c r="K144" s="45">
        <f t="shared" si="16"/>
        <v>0</v>
      </c>
      <c r="L144" s="2"/>
    </row>
    <row r="145" spans="2:12" x14ac:dyDescent="0.3">
      <c r="B145" s="64"/>
      <c r="C145" s="65"/>
      <c r="D145" s="59"/>
      <c r="E145" s="33">
        <f t="shared" si="12"/>
        <v>1</v>
      </c>
      <c r="F145" s="20">
        <f t="shared" si="14"/>
        <v>181</v>
      </c>
      <c r="G145" s="20">
        <f t="shared" si="15"/>
        <v>45473</v>
      </c>
      <c r="H145" s="20">
        <f t="shared" si="13"/>
        <v>45473</v>
      </c>
      <c r="I145" s="84"/>
      <c r="J145" s="75"/>
      <c r="K145" s="45">
        <f t="shared" si="16"/>
        <v>0</v>
      </c>
      <c r="L145" s="2"/>
    </row>
    <row r="146" spans="2:12" x14ac:dyDescent="0.3">
      <c r="B146" s="64"/>
      <c r="C146" s="65"/>
      <c r="D146" s="59"/>
      <c r="E146" s="33">
        <f t="shared" si="12"/>
        <v>1</v>
      </c>
      <c r="F146" s="20">
        <f t="shared" si="14"/>
        <v>181</v>
      </c>
      <c r="G146" s="20">
        <f t="shared" si="15"/>
        <v>45473</v>
      </c>
      <c r="H146" s="20">
        <f t="shared" si="13"/>
        <v>45473</v>
      </c>
      <c r="I146" s="84"/>
      <c r="J146" s="75"/>
      <c r="K146" s="45">
        <f t="shared" si="16"/>
        <v>0</v>
      </c>
      <c r="L146" s="2"/>
    </row>
    <row r="147" spans="2:12" x14ac:dyDescent="0.3">
      <c r="B147" s="64"/>
      <c r="C147" s="65"/>
      <c r="D147" s="59"/>
      <c r="E147" s="33">
        <f t="shared" si="12"/>
        <v>1</v>
      </c>
      <c r="F147" s="20">
        <f t="shared" si="14"/>
        <v>181</v>
      </c>
      <c r="G147" s="20">
        <f t="shared" si="15"/>
        <v>45473</v>
      </c>
      <c r="H147" s="20">
        <f t="shared" si="13"/>
        <v>45473</v>
      </c>
      <c r="I147" s="84"/>
      <c r="J147" s="75"/>
      <c r="K147" s="45">
        <f t="shared" si="16"/>
        <v>0</v>
      </c>
      <c r="L147" s="2"/>
    </row>
    <row r="148" spans="2:12" x14ac:dyDescent="0.3">
      <c r="B148" s="64"/>
      <c r="C148" s="65"/>
      <c r="D148" s="59"/>
      <c r="E148" s="33">
        <f t="shared" si="12"/>
        <v>1</v>
      </c>
      <c r="F148" s="20">
        <f t="shared" si="14"/>
        <v>181</v>
      </c>
      <c r="G148" s="20">
        <f t="shared" si="15"/>
        <v>45473</v>
      </c>
      <c r="H148" s="20">
        <f t="shared" si="13"/>
        <v>45473</v>
      </c>
      <c r="I148" s="84"/>
      <c r="J148" s="75"/>
      <c r="K148" s="45">
        <f t="shared" si="16"/>
        <v>0</v>
      </c>
      <c r="L148" s="2"/>
    </row>
    <row r="149" spans="2:12" x14ac:dyDescent="0.3">
      <c r="B149" s="64"/>
      <c r="C149" s="65"/>
      <c r="D149" s="59"/>
      <c r="E149" s="33">
        <f t="shared" si="12"/>
        <v>1</v>
      </c>
      <c r="F149" s="20">
        <f t="shared" si="14"/>
        <v>181</v>
      </c>
      <c r="G149" s="20">
        <f t="shared" si="15"/>
        <v>45473</v>
      </c>
      <c r="H149" s="20">
        <f t="shared" si="13"/>
        <v>45473</v>
      </c>
      <c r="I149" s="84"/>
      <c r="J149" s="75"/>
      <c r="K149" s="45">
        <f t="shared" si="16"/>
        <v>0</v>
      </c>
      <c r="L149" s="2"/>
    </row>
    <row r="150" spans="2:12" x14ac:dyDescent="0.3">
      <c r="B150" s="64"/>
      <c r="C150" s="65"/>
      <c r="D150" s="59"/>
      <c r="E150" s="33">
        <f t="shared" si="12"/>
        <v>1</v>
      </c>
      <c r="F150" s="20">
        <f t="shared" si="14"/>
        <v>181</v>
      </c>
      <c r="G150" s="20">
        <f t="shared" si="15"/>
        <v>45473</v>
      </c>
      <c r="H150" s="20">
        <f t="shared" si="13"/>
        <v>45473</v>
      </c>
      <c r="I150" s="84"/>
      <c r="J150" s="75"/>
      <c r="K150" s="45">
        <f t="shared" si="16"/>
        <v>0</v>
      </c>
      <c r="L150" s="2"/>
    </row>
    <row r="151" spans="2:12" x14ac:dyDescent="0.3">
      <c r="B151" s="64"/>
      <c r="C151" s="65"/>
      <c r="D151" s="59"/>
      <c r="E151" s="33">
        <f t="shared" si="12"/>
        <v>1</v>
      </c>
      <c r="F151" s="20">
        <f t="shared" si="14"/>
        <v>181</v>
      </c>
      <c r="G151" s="20">
        <f t="shared" si="15"/>
        <v>45473</v>
      </c>
      <c r="H151" s="20">
        <f t="shared" si="13"/>
        <v>45473</v>
      </c>
      <c r="I151" s="84"/>
      <c r="J151" s="75"/>
      <c r="K151" s="45">
        <f t="shared" si="16"/>
        <v>0</v>
      </c>
      <c r="L151" s="2"/>
    </row>
    <row r="152" spans="2:12" x14ac:dyDescent="0.3">
      <c r="B152" s="64"/>
      <c r="C152" s="65"/>
      <c r="D152" s="59"/>
      <c r="E152" s="33">
        <f t="shared" si="12"/>
        <v>1</v>
      </c>
      <c r="F152" s="20">
        <f t="shared" si="14"/>
        <v>181</v>
      </c>
      <c r="G152" s="20">
        <f t="shared" si="15"/>
        <v>45473</v>
      </c>
      <c r="H152" s="20">
        <f t="shared" si="13"/>
        <v>45473</v>
      </c>
      <c r="I152" s="84"/>
      <c r="J152" s="75"/>
      <c r="K152" s="45">
        <f t="shared" si="16"/>
        <v>0</v>
      </c>
      <c r="L152" s="2"/>
    </row>
    <row r="153" spans="2:12" x14ac:dyDescent="0.3">
      <c r="B153" s="64"/>
      <c r="C153" s="65"/>
      <c r="D153" s="59"/>
      <c r="E153" s="33">
        <f t="shared" si="12"/>
        <v>1</v>
      </c>
      <c r="F153" s="20">
        <f t="shared" si="14"/>
        <v>181</v>
      </c>
      <c r="G153" s="20">
        <f t="shared" si="15"/>
        <v>45473</v>
      </c>
      <c r="H153" s="20">
        <f t="shared" si="13"/>
        <v>45473</v>
      </c>
      <c r="I153" s="84"/>
      <c r="J153" s="75"/>
      <c r="K153" s="45">
        <f t="shared" si="16"/>
        <v>0</v>
      </c>
      <c r="L153" s="2"/>
    </row>
    <row r="154" spans="2:12" x14ac:dyDescent="0.3">
      <c r="B154" s="64"/>
      <c r="C154" s="65"/>
      <c r="D154" s="59"/>
      <c r="E154" s="33">
        <f t="shared" si="12"/>
        <v>1</v>
      </c>
      <c r="F154" s="20">
        <f t="shared" si="14"/>
        <v>181</v>
      </c>
      <c r="G154" s="20">
        <f t="shared" si="15"/>
        <v>45473</v>
      </c>
      <c r="H154" s="20">
        <f t="shared" si="13"/>
        <v>45473</v>
      </c>
      <c r="I154" s="84"/>
      <c r="J154" s="75"/>
      <c r="K154" s="45">
        <f t="shared" si="16"/>
        <v>0</v>
      </c>
      <c r="L154" s="2"/>
    </row>
    <row r="155" spans="2:12" x14ac:dyDescent="0.3">
      <c r="B155" s="64"/>
      <c r="C155" s="65"/>
      <c r="D155" s="59"/>
      <c r="E155" s="33">
        <f t="shared" si="12"/>
        <v>1</v>
      </c>
      <c r="F155" s="20">
        <f t="shared" si="14"/>
        <v>181</v>
      </c>
      <c r="G155" s="20">
        <f t="shared" si="15"/>
        <v>45473</v>
      </c>
      <c r="H155" s="20">
        <f t="shared" si="13"/>
        <v>45473</v>
      </c>
      <c r="I155" s="84"/>
      <c r="J155" s="75"/>
      <c r="K155" s="45">
        <f t="shared" si="16"/>
        <v>0</v>
      </c>
      <c r="L155" s="2"/>
    </row>
    <row r="156" spans="2:12" x14ac:dyDescent="0.3">
      <c r="B156" s="64"/>
      <c r="C156" s="65"/>
      <c r="D156" s="59"/>
      <c r="E156" s="33">
        <f t="shared" si="12"/>
        <v>1</v>
      </c>
      <c r="F156" s="20">
        <f t="shared" si="14"/>
        <v>181</v>
      </c>
      <c r="G156" s="20">
        <f t="shared" si="15"/>
        <v>45473</v>
      </c>
      <c r="H156" s="20">
        <f t="shared" si="13"/>
        <v>45473</v>
      </c>
      <c r="I156" s="84"/>
      <c r="J156" s="75"/>
      <c r="K156" s="45">
        <f t="shared" si="16"/>
        <v>0</v>
      </c>
      <c r="L156" s="2"/>
    </row>
    <row r="157" spans="2:12" x14ac:dyDescent="0.3">
      <c r="B157" s="64"/>
      <c r="C157" s="65"/>
      <c r="D157" s="59"/>
      <c r="E157" s="33">
        <f t="shared" si="12"/>
        <v>1</v>
      </c>
      <c r="F157" s="20">
        <f t="shared" si="14"/>
        <v>181</v>
      </c>
      <c r="G157" s="20">
        <f t="shared" si="15"/>
        <v>45473</v>
      </c>
      <c r="H157" s="20">
        <f t="shared" si="13"/>
        <v>45473</v>
      </c>
      <c r="I157" s="84"/>
      <c r="J157" s="75"/>
      <c r="K157" s="45">
        <f t="shared" si="16"/>
        <v>0</v>
      </c>
      <c r="L157" s="2"/>
    </row>
    <row r="158" spans="2:12" x14ac:dyDescent="0.3">
      <c r="B158" s="64"/>
      <c r="C158" s="68"/>
      <c r="D158" s="59"/>
      <c r="E158" s="33">
        <f t="shared" si="12"/>
        <v>1</v>
      </c>
      <c r="F158" s="20">
        <f t="shared" si="14"/>
        <v>181</v>
      </c>
      <c r="G158" s="20">
        <f t="shared" si="15"/>
        <v>45473</v>
      </c>
      <c r="H158" s="20">
        <f t="shared" si="13"/>
        <v>45473</v>
      </c>
      <c r="I158" s="84"/>
      <c r="J158" s="75"/>
      <c r="K158" s="45">
        <f t="shared" si="16"/>
        <v>0</v>
      </c>
      <c r="L158" s="2"/>
    </row>
    <row r="159" spans="2:12" x14ac:dyDescent="0.3">
      <c r="B159" s="64"/>
      <c r="C159" s="65"/>
      <c r="D159" s="59"/>
      <c r="E159" s="33">
        <f t="shared" si="12"/>
        <v>1</v>
      </c>
      <c r="F159" s="20">
        <f t="shared" si="14"/>
        <v>181</v>
      </c>
      <c r="G159" s="20">
        <f t="shared" si="15"/>
        <v>45473</v>
      </c>
      <c r="H159" s="20">
        <f t="shared" si="13"/>
        <v>45473</v>
      </c>
      <c r="I159" s="84"/>
      <c r="J159" s="75"/>
      <c r="K159" s="45">
        <f t="shared" si="16"/>
        <v>0</v>
      </c>
      <c r="L159" s="2"/>
    </row>
    <row r="160" spans="2:12" x14ac:dyDescent="0.3">
      <c r="B160" s="64"/>
      <c r="C160" s="65"/>
      <c r="D160" s="59"/>
      <c r="E160" s="33">
        <f t="shared" si="12"/>
        <v>1</v>
      </c>
      <c r="F160" s="20">
        <f t="shared" si="14"/>
        <v>181</v>
      </c>
      <c r="G160" s="20">
        <f t="shared" si="15"/>
        <v>45473</v>
      </c>
      <c r="H160" s="20">
        <f t="shared" si="13"/>
        <v>45473</v>
      </c>
      <c r="I160" s="84"/>
      <c r="J160" s="75"/>
      <c r="K160" s="45">
        <f t="shared" si="16"/>
        <v>0</v>
      </c>
      <c r="L160" s="2"/>
    </row>
    <row r="161" spans="2:12" x14ac:dyDescent="0.3">
      <c r="B161" s="64"/>
      <c r="C161" s="65"/>
      <c r="D161" s="59"/>
      <c r="E161" s="33">
        <f t="shared" si="12"/>
        <v>1</v>
      </c>
      <c r="F161" s="20">
        <f t="shared" si="14"/>
        <v>181</v>
      </c>
      <c r="G161" s="20">
        <f t="shared" si="15"/>
        <v>45473</v>
      </c>
      <c r="H161" s="20">
        <f t="shared" si="13"/>
        <v>45473</v>
      </c>
      <c r="I161" s="84"/>
      <c r="J161" s="75"/>
      <c r="K161" s="45">
        <f t="shared" si="16"/>
        <v>0</v>
      </c>
      <c r="L161" s="2"/>
    </row>
    <row r="162" spans="2:12" x14ac:dyDescent="0.3">
      <c r="B162" s="83"/>
      <c r="C162" s="70"/>
      <c r="D162" s="59"/>
      <c r="E162" s="33">
        <f t="shared" si="12"/>
        <v>1</v>
      </c>
      <c r="F162" s="20">
        <f t="shared" si="14"/>
        <v>181</v>
      </c>
      <c r="G162" s="20">
        <f t="shared" si="15"/>
        <v>45473</v>
      </c>
      <c r="H162" s="20">
        <f t="shared" si="13"/>
        <v>45473</v>
      </c>
      <c r="I162" s="84"/>
      <c r="J162" s="75"/>
      <c r="K162" s="45">
        <f t="shared" si="16"/>
        <v>0</v>
      </c>
      <c r="L162" s="2"/>
    </row>
    <row r="163" spans="2:12" ht="15.6" x14ac:dyDescent="0.3">
      <c r="B163" s="71"/>
      <c r="C163" s="72"/>
      <c r="D163" s="73"/>
      <c r="E163" s="74"/>
      <c r="F163" s="20">
        <f t="shared" si="14"/>
        <v>181</v>
      </c>
      <c r="G163" s="20">
        <f t="shared" si="15"/>
        <v>45473</v>
      </c>
      <c r="H163" s="20">
        <f t="shared" si="13"/>
        <v>45473</v>
      </c>
      <c r="I163" s="33"/>
      <c r="J163" s="29"/>
      <c r="K163" s="28"/>
      <c r="L163" s="2"/>
    </row>
    <row r="164" spans="2:12" x14ac:dyDescent="0.3">
      <c r="B164" s="7" t="s">
        <v>6</v>
      </c>
      <c r="C164" s="7"/>
      <c r="D164" s="17"/>
      <c r="E164" s="5"/>
      <c r="F164" s="5"/>
      <c r="G164" s="5"/>
      <c r="H164" s="5"/>
      <c r="I164" s="6"/>
      <c r="J164" s="11"/>
      <c r="K164" s="24">
        <f>SUM(K12:K162)</f>
        <v>12800</v>
      </c>
      <c r="L164" s="2"/>
    </row>
    <row r="165" spans="2:12" ht="15.6" x14ac:dyDescent="0.3">
      <c r="D165" s="16"/>
      <c r="I165" s="18"/>
      <c r="L165" s="10"/>
    </row>
  </sheetData>
  <sheetProtection algorithmName="SHA-512" hashValue="aGzVjD/vIiegCSVQDLrrUsgD/hZhH29QYsV+MXN4ZutVdkBhVK+QMieiRVPzvYePY40Bj3sBizHcR1J9CjYskw==" saltValue="v78vkzXP0wkaSg/BeCWI0w==" spinCount="100000" sheet="1" objects="1" scenarios="1" formatColumns="0"/>
  <autoFilter ref="B11:K162" xr:uid="{2750628C-D4FE-416F-9BEC-F52CF107BA5B}"/>
  <mergeCells count="17">
    <mergeCell ref="N7:N9"/>
    <mergeCell ref="O7:P9"/>
    <mergeCell ref="Q7:W9"/>
    <mergeCell ref="N10:N12"/>
    <mergeCell ref="O10:P12"/>
    <mergeCell ref="Q10:W12"/>
    <mergeCell ref="N16:N18"/>
    <mergeCell ref="O16:P18"/>
    <mergeCell ref="Q16:W18"/>
    <mergeCell ref="N13:N15"/>
    <mergeCell ref="O13:P15"/>
    <mergeCell ref="Q13:W15"/>
    <mergeCell ref="C1:E1"/>
    <mergeCell ref="D3:J3"/>
    <mergeCell ref="N4:W4"/>
    <mergeCell ref="N5:P5"/>
    <mergeCell ref="Q5:W5"/>
  </mergeCells>
  <dataValidations disablePrompts="1" count="1">
    <dataValidation type="list" allowBlank="1" showInputMessage="1" showErrorMessage="1" sqref="D8" xr:uid="{61E726DF-5418-4D9E-93B7-9656854547A2}">
      <formula1>$Z$6:$Z$10</formula1>
    </dataValidation>
  </dataValidations>
  <hyperlinks>
    <hyperlink ref="D3:J3" r:id="rId1" display="CLIQUE AQUI" xr:uid="{129612C7-E74A-4969-915F-5005CA68B1BB}"/>
  </hyperlinks>
  <pageMargins left="0.7" right="0.7" top="0.75" bottom="0.75" header="0.3" footer="0.3"/>
  <pageSetup paperSize="9" orientation="portrait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38E1-6EAE-4604-A31E-9C97308237FD}">
  <dimension ref="A1:S20"/>
  <sheetViews>
    <sheetView showGridLines="0" zoomScaleNormal="100" workbookViewId="0">
      <selection activeCell="S8" sqref="S8:S11"/>
    </sheetView>
  </sheetViews>
  <sheetFormatPr defaultColWidth="8.69921875" defaultRowHeight="14.4" x14ac:dyDescent="0.3"/>
  <cols>
    <col min="1" max="1" width="51.8984375" style="2" customWidth="1"/>
    <col min="2" max="2" width="15.3984375" style="2" customWidth="1"/>
    <col min="3" max="3" width="10" style="4" customWidth="1"/>
    <col min="4" max="4" width="8.69921875" style="4" customWidth="1"/>
    <col min="5" max="5" width="3.09765625" style="2" customWidth="1"/>
    <col min="6" max="17" width="8.69921875" style="2"/>
    <col min="18" max="18" width="24.5" style="2" bestFit="1" customWidth="1"/>
    <col min="19" max="16384" width="8.69921875" style="2"/>
  </cols>
  <sheetData>
    <row r="1" spans="1:19" x14ac:dyDescent="0.3">
      <c r="A1" s="14" t="s">
        <v>7</v>
      </c>
      <c r="B1" s="5" t="s">
        <v>0</v>
      </c>
      <c r="C1" s="6" t="s">
        <v>9</v>
      </c>
      <c r="D1" s="6" t="s">
        <v>3</v>
      </c>
    </row>
    <row r="2" spans="1:19" x14ac:dyDescent="0.3">
      <c r="A2" s="25"/>
      <c r="B2" s="19"/>
      <c r="C2" s="27">
        <v>1</v>
      </c>
      <c r="D2" s="27">
        <v>1</v>
      </c>
      <c r="E2" s="15"/>
      <c r="Q2" s="2">
        <v>0.5</v>
      </c>
      <c r="R2" s="2" t="s">
        <v>27</v>
      </c>
      <c r="S2" s="53" t="s">
        <v>35</v>
      </c>
    </row>
    <row r="3" spans="1:19" x14ac:dyDescent="0.3">
      <c r="A3" s="26"/>
      <c r="B3" s="22"/>
      <c r="C3" s="27">
        <v>1</v>
      </c>
      <c r="D3" s="27">
        <v>1</v>
      </c>
      <c r="E3" s="15"/>
      <c r="Q3" s="2">
        <v>0.8</v>
      </c>
      <c r="R3" s="2" t="s">
        <v>28</v>
      </c>
      <c r="S3" s="53" t="s">
        <v>38</v>
      </c>
    </row>
    <row r="4" spans="1:19" x14ac:dyDescent="0.3">
      <c r="A4" s="26"/>
      <c r="B4" s="22"/>
      <c r="C4" s="27">
        <v>1</v>
      </c>
      <c r="D4" s="27">
        <v>1</v>
      </c>
      <c r="E4" s="15"/>
      <c r="Q4" s="2">
        <v>1</v>
      </c>
      <c r="R4" s="2" t="s">
        <v>29</v>
      </c>
      <c r="S4" s="53" t="s">
        <v>37</v>
      </c>
    </row>
    <row r="5" spans="1:19" x14ac:dyDescent="0.3">
      <c r="A5" s="26"/>
      <c r="B5" s="22"/>
      <c r="C5" s="27">
        <v>1</v>
      </c>
      <c r="D5" s="27">
        <v>1</v>
      </c>
      <c r="Q5" s="2">
        <v>1.2</v>
      </c>
      <c r="R5" s="2" t="s">
        <v>30</v>
      </c>
      <c r="S5" s="53" t="s">
        <v>36</v>
      </c>
    </row>
    <row r="6" spans="1:19" ht="25.5" customHeight="1" x14ac:dyDescent="0.3">
      <c r="A6" s="26"/>
      <c r="B6" s="22"/>
      <c r="C6" s="27">
        <v>1</v>
      </c>
      <c r="D6" s="27">
        <v>1</v>
      </c>
    </row>
    <row r="7" spans="1:19" x14ac:dyDescent="0.3">
      <c r="A7" s="26"/>
      <c r="B7" s="22"/>
      <c r="C7" s="27">
        <v>1</v>
      </c>
      <c r="D7" s="27">
        <v>1</v>
      </c>
    </row>
    <row r="8" spans="1:19" x14ac:dyDescent="0.3">
      <c r="A8" s="22"/>
      <c r="B8" s="22"/>
      <c r="C8" s="27">
        <v>1</v>
      </c>
      <c r="D8" s="27">
        <v>1</v>
      </c>
      <c r="Q8" s="2">
        <v>0.5</v>
      </c>
      <c r="R8" s="2" t="s">
        <v>31</v>
      </c>
      <c r="S8" s="53" t="s">
        <v>39</v>
      </c>
    </row>
    <row r="9" spans="1:19" x14ac:dyDescent="0.3">
      <c r="A9" s="22"/>
      <c r="B9" s="22"/>
      <c r="C9" s="27">
        <v>1</v>
      </c>
      <c r="D9" s="27">
        <v>1</v>
      </c>
      <c r="Q9" s="2">
        <v>0.8</v>
      </c>
      <c r="R9" s="2" t="s">
        <v>32</v>
      </c>
      <c r="S9" s="53" t="s">
        <v>40</v>
      </c>
    </row>
    <row r="10" spans="1:19" x14ac:dyDescent="0.3">
      <c r="A10" s="22"/>
      <c r="B10" s="22"/>
      <c r="C10" s="27">
        <v>1</v>
      </c>
      <c r="D10" s="27">
        <v>1</v>
      </c>
      <c r="Q10" s="2">
        <v>1</v>
      </c>
      <c r="R10" s="2" t="s">
        <v>33</v>
      </c>
      <c r="S10" s="53" t="s">
        <v>41</v>
      </c>
    </row>
    <row r="11" spans="1:19" x14ac:dyDescent="0.3">
      <c r="A11" s="22"/>
      <c r="B11" s="22"/>
      <c r="C11" s="27">
        <v>1</v>
      </c>
      <c r="D11" s="27">
        <v>1</v>
      </c>
      <c r="Q11" s="2">
        <v>1.2</v>
      </c>
      <c r="R11" s="2" t="s">
        <v>34</v>
      </c>
      <c r="S11" s="53" t="s">
        <v>42</v>
      </c>
    </row>
    <row r="12" spans="1:19" x14ac:dyDescent="0.3">
      <c r="A12" s="22"/>
      <c r="B12" s="22"/>
      <c r="C12" s="27">
        <v>1</v>
      </c>
      <c r="D12" s="27">
        <v>1</v>
      </c>
    </row>
    <row r="13" spans="1:19" x14ac:dyDescent="0.3">
      <c r="A13" s="22"/>
      <c r="B13" s="22"/>
      <c r="C13" s="27">
        <v>1</v>
      </c>
      <c r="D13" s="27">
        <v>1</v>
      </c>
    </row>
    <row r="14" spans="1:19" x14ac:dyDescent="0.3">
      <c r="A14" s="22"/>
      <c r="B14" s="22"/>
      <c r="C14" s="27">
        <v>1</v>
      </c>
      <c r="D14" s="27">
        <v>1</v>
      </c>
    </row>
    <row r="15" spans="1:19" x14ac:dyDescent="0.3">
      <c r="A15" s="22"/>
      <c r="B15" s="22"/>
      <c r="C15" s="27">
        <v>1</v>
      </c>
      <c r="D15" s="27">
        <v>1</v>
      </c>
    </row>
    <row r="16" spans="1:19" x14ac:dyDescent="0.3">
      <c r="A16" s="22"/>
      <c r="B16" s="22"/>
      <c r="C16" s="27">
        <v>1</v>
      </c>
      <c r="D16" s="27">
        <v>1</v>
      </c>
    </row>
    <row r="17" spans="1:4" x14ac:dyDescent="0.3">
      <c r="A17" s="22"/>
      <c r="B17" s="22"/>
      <c r="C17" s="27">
        <v>1</v>
      </c>
      <c r="D17" s="27">
        <v>1</v>
      </c>
    </row>
    <row r="18" spans="1:4" x14ac:dyDescent="0.3">
      <c r="A18" s="22"/>
      <c r="B18" s="22"/>
      <c r="C18" s="27">
        <v>1</v>
      </c>
      <c r="D18" s="27">
        <v>1</v>
      </c>
    </row>
    <row r="19" spans="1:4" ht="15.6" x14ac:dyDescent="0.3">
      <c r="A19" s="1"/>
      <c r="B19" s="1"/>
      <c r="C19" s="8"/>
      <c r="D19" s="8"/>
    </row>
    <row r="20" spans="1:4" x14ac:dyDescent="0.3">
      <c r="A20" s="7" t="s">
        <v>6</v>
      </c>
      <c r="B20" s="7"/>
      <c r="C20" s="11"/>
      <c r="D20" s="11"/>
    </row>
  </sheetData>
  <autoFilter ref="A1:D18" xr:uid="{0435DE8E-15AD-D342-924A-5C3732ABE356}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5BBBFD6B5006B40A337543EA5754036" ma:contentTypeVersion="12" ma:contentTypeDescription="Crie um novo documento." ma:contentTypeScope="" ma:versionID="ac3269f313e54ea07ec0bbe939862554">
  <xsd:schema xmlns:xsd="http://www.w3.org/2001/XMLSchema" xmlns:xs="http://www.w3.org/2001/XMLSchema" xmlns:p="http://schemas.microsoft.com/office/2006/metadata/properties" xmlns:ns2="c0068234-8c83-494d-8a8d-435fbbebf964" xmlns:ns3="377f09d9-7ea3-4689-81b9-955642f607d0" targetNamespace="http://schemas.microsoft.com/office/2006/metadata/properties" ma:root="true" ma:fieldsID="0d911aaf495e5a97cf4b6f6dad5c452f" ns2:_="" ns3:_="">
    <xsd:import namespace="c0068234-8c83-494d-8a8d-435fbbebf964"/>
    <xsd:import namespace="377f09d9-7ea3-4689-81b9-955642f607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68234-8c83-494d-8a8d-435fbbebf9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f09d9-7ea3-4689-81b9-955642f607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B85554-092C-463B-AF00-D4C43AB0BD90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63BD487A-0511-45EF-91D7-7B495A80DB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B729C8-A814-4329-849C-4A9542B60C5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4CD3A72F-038A-42A1-9F94-E2F7164F36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68234-8c83-494d-8a8d-435fbbebf964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Comece aqui</vt:lpstr>
      <vt:lpstr>Div Lucro x Avaliação</vt:lpstr>
      <vt:lpstr>Múltiplo Salário</vt:lpstr>
      <vt:lpstr>Simulação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 Schaumlöffel</dc:creator>
  <cp:lastModifiedBy>Renan Kaminski</cp:lastModifiedBy>
  <dcterms:created xsi:type="dcterms:W3CDTF">2018-11-08T13:28:33Z</dcterms:created>
  <dcterms:modified xsi:type="dcterms:W3CDTF">2024-08-19T16:47:05Z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0x010100E5BBBFD6B5006B40A337543EA5754036</vt:lpwstr>
  </property>
</Properties>
</file>